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430" windowHeight="11640" activeTab="0"/>
  </bookViews>
  <sheets>
    <sheet name="форма №1" sheetId="1" r:id="rId1"/>
  </sheets>
  <definedNames/>
  <calcPr fullCalcOnLoad="1"/>
</workbook>
</file>

<file path=xl/sharedStrings.xml><?xml version="1.0" encoding="utf-8"?>
<sst xmlns="http://schemas.openxmlformats.org/spreadsheetml/2006/main" count="609" uniqueCount="359">
  <si>
    <t>Местный бюджет</t>
  </si>
  <si>
    <t>План</t>
  </si>
  <si>
    <t>Внебюджетные средства</t>
  </si>
  <si>
    <t>Сроки реализации</t>
  </si>
  <si>
    <t>1.</t>
  </si>
  <si>
    <t>2.</t>
  </si>
  <si>
    <t>3.</t>
  </si>
  <si>
    <t>4.</t>
  </si>
  <si>
    <t>5.</t>
  </si>
  <si>
    <t>8.</t>
  </si>
  <si>
    <t>Инвестиционное развитие</t>
  </si>
  <si>
    <t xml:space="preserve">Информация о реализации мероприятий, утвержденных Программой социально-экономического развития </t>
  </si>
  <si>
    <t>№      п/п</t>
  </si>
  <si>
    <t>Наименование мероприятий</t>
  </si>
  <si>
    <t>Объемы и источники финансирования, тыс. рублей</t>
  </si>
  <si>
    <t>Итого</t>
  </si>
  <si>
    <t xml:space="preserve">Краевой бюджет </t>
  </si>
  <si>
    <t xml:space="preserve">Факт              </t>
  </si>
  <si>
    <t xml:space="preserve">Факт          </t>
  </si>
  <si>
    <t xml:space="preserve">Факт           </t>
  </si>
  <si>
    <t xml:space="preserve">Факт         </t>
  </si>
  <si>
    <t>Всего по мероприятиям программы</t>
  </si>
  <si>
    <t>Всего</t>
  </si>
  <si>
    <t xml:space="preserve">1. Здравоохранение </t>
  </si>
  <si>
    <t>Всего по разделу «Здравоохранение»</t>
  </si>
  <si>
    <t>Реконструкция учреждений здравоохранения</t>
  </si>
  <si>
    <t>1.1</t>
  </si>
  <si>
    <t>Капитальный ремонт детского отделения ЦГБ</t>
  </si>
  <si>
    <t>1.2</t>
  </si>
  <si>
    <t>Капитальный ремонт родильного отделения</t>
  </si>
  <si>
    <t>Укрепление и модернизация материально-технической базы муниципальных учреждений</t>
  </si>
  <si>
    <t>2.1</t>
  </si>
  <si>
    <t>Приобретение борудования дляя ЦГБ</t>
  </si>
  <si>
    <t>2.2</t>
  </si>
  <si>
    <t>Приобретение оборудовния для городской поликлиники</t>
  </si>
  <si>
    <t>2.3</t>
  </si>
  <si>
    <t>Прирбретение оборудования в детское отделение ЦГБ</t>
  </si>
  <si>
    <t>2.4</t>
  </si>
  <si>
    <t>Приобретение оборудования для отдела функциональной диагностики</t>
  </si>
  <si>
    <t>2.5</t>
  </si>
  <si>
    <t>Приобретение оборудования для хирургического отделения</t>
  </si>
  <si>
    <t>2.6</t>
  </si>
  <si>
    <t>Приобретение оборудования для первично-сосудистого отделения</t>
  </si>
  <si>
    <t>Строительство офисов врачей общей практики</t>
  </si>
  <si>
    <t>3.1</t>
  </si>
  <si>
    <t>Подготовка проектно-сметной документации и строительство офисов врачей общей практики</t>
  </si>
  <si>
    <t>3.2</t>
  </si>
  <si>
    <t>4</t>
  </si>
  <si>
    <t>5</t>
  </si>
  <si>
    <t>Создание благоприятных условий для привлечения медицинских и фармацев-тических работников для работы в медицин-ских учреждениях</t>
  </si>
  <si>
    <t>5.1</t>
  </si>
  <si>
    <t>Единовременные выплаты молодым врачам</t>
  </si>
  <si>
    <t>5.2</t>
  </si>
  <si>
    <t>Оказание ежемесячной социальной поддержки на оплату жилья</t>
  </si>
  <si>
    <t>5.3</t>
  </si>
  <si>
    <t xml:space="preserve">Подготовка проектно-сметной документации на строительство офисов ВОПов </t>
  </si>
  <si>
    <t>2. Образование</t>
  </si>
  <si>
    <t>Всего по разделу обазования</t>
  </si>
  <si>
    <t>1</t>
  </si>
  <si>
    <t>Строительство и реконструкция учреждений дошкольного образования</t>
  </si>
  <si>
    <t>Капитальный ремонт помещений для расположения групп детей дошкольного образования</t>
  </si>
  <si>
    <t>1.3</t>
  </si>
  <si>
    <t>Строительство ДОУ № 1 на 230 мест</t>
  </si>
  <si>
    <t>2</t>
  </si>
  <si>
    <t>Развитие вариативных форм дошкольного образования</t>
  </si>
  <si>
    <t>Укрепление и модернизация материально-технической базы учреждений дошкольного образования</t>
  </si>
  <si>
    <t xml:space="preserve">Замена оконных блоков                                    </t>
  </si>
  <si>
    <t>Установка видеонаблюдения в ДОУ</t>
  </si>
  <si>
    <t>3.3</t>
  </si>
  <si>
    <t>3.5</t>
  </si>
  <si>
    <t>Замена твердого покрытия территории ДОУ № 3,4,5,9,12,14,15</t>
  </si>
  <si>
    <t>Реконструкция здания под детский сад</t>
  </si>
  <si>
    <t>Подготовка и переподготовка кадров муниципальных учреждений дошкольного образования</t>
  </si>
  <si>
    <t>Развитие системы дополнительного образования</t>
  </si>
  <si>
    <t>Текущий ремонт объектов дополнительного образования</t>
  </si>
  <si>
    <t>6</t>
  </si>
  <si>
    <t>Укрепление и модернизация материально-технической базы муниципальных учреждений образования</t>
  </si>
  <si>
    <t>6.1</t>
  </si>
  <si>
    <t>Оборудование системы видеонаблюдения</t>
  </si>
  <si>
    <t>замена оконных блоков СОШ № 2,5,10,11,12</t>
  </si>
  <si>
    <t>Установка теплосчетчиков в учреждениях образования</t>
  </si>
  <si>
    <t xml:space="preserve">Приобретение школьных автобусов </t>
  </si>
  <si>
    <t>Реализация мероприятий государственной программы РФ "Доступная среда"</t>
  </si>
  <si>
    <t>7</t>
  </si>
  <si>
    <t>Капитальный ремонт образовательных учреждений</t>
  </si>
  <si>
    <t>7.1</t>
  </si>
  <si>
    <t>Капитальный ремонт спортивных залов и помещений при них</t>
  </si>
  <si>
    <t>7.2</t>
  </si>
  <si>
    <t>Ремонт внутренних санузлов</t>
  </si>
  <si>
    <t>9</t>
  </si>
  <si>
    <t>Подготовка и переподготовка кадров муниципальных учреждений образования</t>
  </si>
  <si>
    <t>3. Физическая культура и спорт</t>
  </si>
  <si>
    <t xml:space="preserve">Всего по разделу "Физическая культура и спорт" </t>
  </si>
  <si>
    <t>Строительство и реконструкция муниципальных спортивных учреждений</t>
  </si>
  <si>
    <t>Строительство спортивного комплекса с плавательным басейном</t>
  </si>
  <si>
    <t>Строительство спортивного зала для занятий тяжелой атлетикой</t>
  </si>
  <si>
    <t>Строительство спортивного зала в МБОУ СОШ № 2</t>
  </si>
  <si>
    <t>Укрепление и модернизация материально-технической базы муниципальных спор-тивных учреждений (приобретение спортив-ного инвентаря, спортивной формы)</t>
  </si>
  <si>
    <t>Строительство и обустройство многофункциональных спортивных площадок</t>
  </si>
  <si>
    <t>Строительство спортивной площадки</t>
  </si>
  <si>
    <t>Участие сборных команд муниципального образования в чемпионатах и первенствах Краснодарского края по культивируемым видам  спорта</t>
  </si>
  <si>
    <t>4. Культура</t>
  </si>
  <si>
    <t>Всего по разделу культура</t>
  </si>
  <si>
    <t>Реконструкция СДК</t>
  </si>
  <si>
    <t>Укрепление и модернизация материально-технической базы муниципальных учреждений культуры</t>
  </si>
  <si>
    <t>Подготовка, переподготовка, повышение квалификации кадров муниципальных учреждений культуры</t>
  </si>
  <si>
    <t>4.1</t>
  </si>
  <si>
    <t>Сохранение кадрового потенциала и стабильности работы муниципальных учреждений культуры. Стимулирование отдельных кате-горий работников му-ниципальных учреждений культуры.</t>
  </si>
  <si>
    <t>5. Молодежная политика</t>
  </si>
  <si>
    <t>Всего по разделу "Молодежная политика"</t>
  </si>
  <si>
    <t>Гражданское и патриотическое воспитание,творческое и интеллектуальное развитие молодых граждан</t>
  </si>
  <si>
    <t>Формирование здорового образа жизни</t>
  </si>
  <si>
    <t xml:space="preserve">Содействию решению социально-экономических проблем, организации трудового воспитания, профес-сиональногосамоопределения и занятости молодежи. </t>
  </si>
  <si>
    <t>1.4</t>
  </si>
  <si>
    <t>Информационное обеспечение в области государственной           молодежной политики, раз-витие системы информацион-ного обеспечения  молодежи</t>
  </si>
  <si>
    <t>1.5</t>
  </si>
  <si>
    <t>Организационное, методическое и кадровое обеспечение в области государственной молодежной политики</t>
  </si>
  <si>
    <t>1.6</t>
  </si>
  <si>
    <t>Профилактика экстремистской деятельности в молодежной среде</t>
  </si>
  <si>
    <t>6. Занятость населения</t>
  </si>
  <si>
    <t>Занятость по разделу "Занятость населения"</t>
  </si>
  <si>
    <t>Организация и проведение оплачиваемых общественных работ</t>
  </si>
  <si>
    <t>Организация временной занятости несовершеннолетних граждан в возрасте от 14 до 18 лет в свободное от работы время</t>
  </si>
  <si>
    <t>7. Топливно-энергитический комплекс</t>
  </si>
  <si>
    <t>Всего по разделу топливно - энергетический комплекс</t>
  </si>
  <si>
    <t>Газификация домов и населенных пунктов. Распределительные газопроводы низкого давления в ст. Саратовской и городе Горячий Ключ по ул. Полимерна. Нефтяников, Луговая, Разина, Шоссейная, Молодежная, Приреченская, Радужная,Весенняя, Комсомольская, пер. Сормовский, бул. Каштановый</t>
  </si>
  <si>
    <t>Газификация домов и населенных пунктов : станица Бакинская, село Безымянное,  станица Черноморская</t>
  </si>
  <si>
    <t>8. Жилищно-коммунальное хозяйство</t>
  </si>
  <si>
    <t>Всего по разделу "Жилищно-коммунальное хозяйство"</t>
  </si>
  <si>
    <t>в том числе жилищное хозяйство</t>
  </si>
  <si>
    <t>Всего по разделу "Жилищное хозяйство"</t>
  </si>
  <si>
    <t>Ликвидация ветхого и аварийного жилищного фонда</t>
  </si>
  <si>
    <t>коммунальное хозяйство</t>
  </si>
  <si>
    <t>Всего по разделу "Коммунальное хозяйство"</t>
  </si>
  <si>
    <t>Реконструкция водопроводов и объектов водоотведения</t>
  </si>
  <si>
    <t>Подготовка системы теплоснабжения МО г. Горячий Ключ к работе в осенне -зимний период</t>
  </si>
  <si>
    <t>благоустройство</t>
  </si>
  <si>
    <t>Всего по разделу "Благоустройство"</t>
  </si>
  <si>
    <t>Реконструкция и строительство тратуаров г. Горячий Ключ,  ст. Саратовская</t>
  </si>
  <si>
    <t>Обустройство детских игровых площадок</t>
  </si>
  <si>
    <t>Модернизация системы наружного освещения</t>
  </si>
  <si>
    <t>9. Обеспечение доступности жилья</t>
  </si>
  <si>
    <t>Всего по разделу "Обеспечение доступности жилья"</t>
  </si>
  <si>
    <t>10. Архитектура и градостроительство</t>
  </si>
  <si>
    <t>Всего по разделу архитектура и градостроительство</t>
  </si>
  <si>
    <t>Подготовка генерального плана муници-пального образования город Горячий Ключ применительно к территории станицы Бакинской</t>
  </si>
  <si>
    <t>Подготовка проекта планировки жилого микрорайона в районе железнодорожного вокзала города Горячий Ключ</t>
  </si>
  <si>
    <t>3</t>
  </si>
  <si>
    <t>Подготовка проекта планировки жилого микрорайона по ул. Ярославского города Горячий Ключ</t>
  </si>
  <si>
    <r>
      <t>Выполнение тепловизорной съемки части территории муниципального образования город Горячий Ключ 1035 км</t>
    </r>
    <r>
      <rPr>
        <sz val="11"/>
        <color indexed="8"/>
        <rFont val="Times New Roman"/>
        <family val="1"/>
      </rPr>
      <t>2</t>
    </r>
  </si>
  <si>
    <t>Подготовка проекта планировки жилого микрорайона  на Набережной города Горячий Ключ</t>
  </si>
  <si>
    <t xml:space="preserve">Подготовка  проекта планировки реконструкцииквартала жилой застройки по ул. Пушкина города Горячий Ключ </t>
  </si>
  <si>
    <t>Разработка правил землепользования и застройки муниципального образования город Горячий Ключ</t>
  </si>
  <si>
    <t>Внесение изменений в генеральный план МО город Горячий Ключ</t>
  </si>
  <si>
    <t>11. Развитие экономики</t>
  </si>
  <si>
    <t>Всего по разелу "Развитие экономики"</t>
  </si>
  <si>
    <t>Развитие малого и среднего предприниматеьства</t>
  </si>
  <si>
    <t>Проведение городских и участие в краевых, всеро-ссийских и международных      выставочно -ярмарочных мероприятиях и форумах, изготовление стендов.</t>
  </si>
  <si>
    <t>12. Развитие АПК</t>
  </si>
  <si>
    <t>Всего по разделу "Развитие АПК"</t>
  </si>
  <si>
    <t>Поддержка малых форм хозяйствования</t>
  </si>
  <si>
    <t>13. Промышленность</t>
  </si>
  <si>
    <t>Всего по разделу "Промышленность"</t>
  </si>
  <si>
    <t>Реконструкция, модернизация существующих объектов промышленности</t>
  </si>
  <si>
    <t>14. Дорожное хозяйство</t>
  </si>
  <si>
    <t>Всего по разделу "Дорожное хозяйство"</t>
  </si>
  <si>
    <t>Капитальный ремонт дорог местного значения</t>
  </si>
  <si>
    <t>15. Предупреждение ЧС</t>
  </si>
  <si>
    <t>Всего по разделу "Предупреждение ЧС"</t>
  </si>
  <si>
    <t>Повышение защищенности от пожаров</t>
  </si>
  <si>
    <t>Оснащение первичными средствами пожаротушения</t>
  </si>
  <si>
    <t>Проведение в учреждениях обработки деревянных конструкций огнезащитным составом</t>
  </si>
  <si>
    <t>1.7</t>
  </si>
  <si>
    <t>Ремонт, очистка пожарных водоемов, обеспечение беспрепятственного подъезда</t>
  </si>
  <si>
    <t>1.8</t>
  </si>
  <si>
    <t xml:space="preserve">Создание подразделений муниципальной пожарной охраны для защиты объектов МО город Горячий Ключ, расположенных за пределами нормативного радиуса въезда подразделений государствен-ной противопожарной службы </t>
  </si>
  <si>
    <t xml:space="preserve">              16. Транспорт</t>
  </si>
  <si>
    <t>Всего по разделу "Транспорт"</t>
  </si>
  <si>
    <t>Приобретение и установка электронных табло на остановочных пунктах</t>
  </si>
  <si>
    <t>Приобретение автобусов повышенной комфортности</t>
  </si>
  <si>
    <t>17. Развитие санаторно-курортного и туристского комплекса</t>
  </si>
  <si>
    <t>Всего по разделу "Развитие санаторно-курортного и туристского комплекса</t>
  </si>
  <si>
    <t>Организация и проведение массовых туристских мероприятий</t>
  </si>
  <si>
    <t>Формирование турпродукта Горячего Ключа, создание и выпуск рекламных и информационных материалов</t>
  </si>
  <si>
    <t>886159 4-50-49</t>
  </si>
  <si>
    <t>Регулярное проведение замеров сопротивления изоляции электросетей  и электрооборудования объектов в установленные сроки</t>
  </si>
  <si>
    <t>Проведение обучения руководителей, специалистов, пожарных добровольных формирований, населения правилам  пожарной безопасности</t>
  </si>
  <si>
    <t>Проверка и ремонт перед началом отопительного сезона всех отопительных систем и приборов</t>
  </si>
  <si>
    <t>Обеспечение общеобразовательных учреждений средствами защиты органов дыхания</t>
  </si>
  <si>
    <t>Ремонт канализации с заменой сантехники в ДОУ №4, строительство теневых навесов в ДОУ № 4,14,15</t>
  </si>
  <si>
    <t>9.</t>
  </si>
  <si>
    <t>муниципального образования город Горячий Ключ  на период до 2017 год  по состоянию на 1 июля 2015 года</t>
  </si>
  <si>
    <t>2015</t>
  </si>
  <si>
    <t xml:space="preserve">2014 </t>
  </si>
  <si>
    <t xml:space="preserve">2013 </t>
  </si>
  <si>
    <t>2013</t>
  </si>
  <si>
    <t>2014</t>
  </si>
  <si>
    <t>Примечания</t>
  </si>
  <si>
    <t>Приобретен фиброгастроскоп в детское отделение ЦГБ. На приобретение обурудования  финансирование выделено не в полном объеме.</t>
  </si>
  <si>
    <t>Приобретен аппарт ультразвоковой диагностики для отдела функциональной диагностики ЦГБ. На приобретение обурудования  финансирование выделено не в полном объеме.</t>
  </si>
  <si>
    <t>Приобретение апарата ультрозвукового медико-диогностического оборудования для первично-сосудистого отделения ЦГБ. На приобретение обурудования  финансирование выделено не в полном объеме.</t>
  </si>
  <si>
    <t>Мероприятие не выполнено Бюджетные ассигнования не утверждены.</t>
  </si>
  <si>
    <t>Дорожная карта.</t>
  </si>
  <si>
    <t>В 2014 году введен в эксплуатацию ДОУ № 6 на 25 мест ст. Кутаисская</t>
  </si>
  <si>
    <t>Предоставление мер социальной поддержки педагогическим работгникам образовательных учреждений - 570,2 тыс. руб., дошкольных учреждений - 197,8 тыс. рублей</t>
  </si>
  <si>
    <t>Работы выполнены. В 2014 году установлены видеокамеры в ДЮСШ №1города и Доме детского творчества города Горячий Ключ.  Финансирование перенесено  на 2015 год.</t>
  </si>
  <si>
    <t xml:space="preserve">Приобретен школьный автобус в МУ "Центр укрепления материально-технической базы социальной сферы" </t>
  </si>
  <si>
    <t>В СОШ №1 города Горячий Ключ созданы условия для инклюзивного образования детей- инвалидов. Выполнены пандусы , оборудован туалет, подъемная платформа, конусообразные рифы, маячки.</t>
  </si>
  <si>
    <r>
      <rPr>
        <b/>
        <sz val="11"/>
        <color indexed="8"/>
        <rFont val="Times New Roman"/>
        <family val="1"/>
      </rPr>
      <t>Дорожная карта</t>
    </r>
    <r>
      <rPr>
        <sz val="11"/>
        <color indexed="8"/>
        <rFont val="Times New Roman"/>
        <family val="1"/>
      </rPr>
      <t>. Перечислен аванс за разработку  проектно-сметной документации  спортивного комплекса с плавательным басейном г. Горячий Ключ ул. Объездная. Строительство перенено на 2016 год.</t>
    </r>
  </si>
  <si>
    <r>
      <rPr>
        <b/>
        <sz val="11"/>
        <color indexed="8"/>
        <rFont val="Times New Roman"/>
        <family val="1"/>
      </rPr>
      <t xml:space="preserve">Дорожная карта. </t>
    </r>
    <r>
      <rPr>
        <sz val="11"/>
        <color indexed="8"/>
        <rFont val="Times New Roman"/>
        <family val="1"/>
      </rPr>
      <t>Продолжено строительство ДОУ №1 на 230 мест г. Горячий Ключ ул. Объездная. Ввод в эксплуатацию планируется в 2015 году. Объем финансирования перенесен на 2015 год</t>
    </r>
  </si>
  <si>
    <r>
      <rPr>
        <b/>
        <sz val="11"/>
        <color indexed="8"/>
        <rFont val="Times New Roman"/>
        <family val="1"/>
      </rPr>
      <t>Дорожная карта.</t>
    </r>
    <r>
      <rPr>
        <sz val="11"/>
        <color indexed="8"/>
        <rFont val="Times New Roman"/>
        <family val="1"/>
      </rPr>
      <t xml:space="preserve"> Перечислены авансовые платежи на разработку проектно-сметной документации и строительство офисов врачей общей практики ст. Имеретинская. Объем финансирования перенесен на 2015 год.</t>
    </r>
  </si>
  <si>
    <r>
      <rPr>
        <b/>
        <sz val="11"/>
        <color indexed="8"/>
        <rFont val="Times New Roman"/>
        <family val="1"/>
      </rPr>
      <t>Дорожная карта.</t>
    </r>
    <r>
      <rPr>
        <sz val="11"/>
        <color indexed="8"/>
        <rFont val="Times New Roman"/>
        <family val="1"/>
      </rPr>
      <t xml:space="preserve">                                         Мероприятие не выполнено Бюджетные ассигнования не утверждены.</t>
    </r>
  </si>
  <si>
    <r>
      <rPr>
        <b/>
        <sz val="11"/>
        <color indexed="8"/>
        <rFont val="Times New Roman"/>
        <family val="1"/>
      </rPr>
      <t>Дорожная карта</t>
    </r>
    <r>
      <rPr>
        <sz val="11"/>
        <color indexed="8"/>
        <rFont val="Times New Roman"/>
        <family val="1"/>
      </rPr>
      <t>. Мероприятие не выполнено. Бюджетные ассигнования не утверждены</t>
    </r>
  </si>
  <si>
    <r>
      <rPr>
        <b/>
        <sz val="11"/>
        <color indexed="8"/>
        <rFont val="Times New Roman"/>
        <family val="1"/>
      </rPr>
      <t xml:space="preserve">Дорожная карта. </t>
    </r>
    <r>
      <rPr>
        <sz val="11"/>
        <color indexed="8"/>
        <rFont val="Times New Roman"/>
        <family val="1"/>
      </rPr>
      <t>Мероприятие не выполнено. Бюджетные ассигнования не утверждены</t>
    </r>
  </si>
  <si>
    <t>Построена спортивная площадка в СОШ №5 ст. Кутаисская</t>
  </si>
  <si>
    <t>Участие спортивных команд в соревнованиях краевого значения</t>
  </si>
  <si>
    <r>
      <rPr>
        <b/>
        <sz val="11"/>
        <color indexed="8"/>
        <rFont val="Times New Roman"/>
        <family val="1"/>
      </rPr>
      <t>Дорожная карта.</t>
    </r>
    <r>
      <rPr>
        <sz val="11"/>
        <color indexed="8"/>
        <rFont val="Times New Roman"/>
        <family val="1"/>
      </rPr>
      <t xml:space="preserve"> Мероприятие не выполнено. Бюджетные ассигнования не утверждены</t>
    </r>
  </si>
  <si>
    <t>Приобретение сценических костюмов для МЦ "Перекресток" г. Горячий Ключ</t>
  </si>
  <si>
    <t>Пошив и приобретение сценических костюмов, обуви и головных уборов.  Приобретение музыкальных инструментов, звукового и светового оборудования.                                                    Приобретение автотранспорта.</t>
  </si>
  <si>
    <t>Подготовка кадров. Прошли переподготовку  5 работников образования и  9 работников культуры муниципального образования город Горячий Ключ</t>
  </si>
  <si>
    <t>Организация военно-спортивных игр и учебно-тренировочных сборов</t>
  </si>
  <si>
    <t>Оборудование экстрим - площадки в парке "30-летие Победы"</t>
  </si>
  <si>
    <t>Переподготовка кадров, проведение мероприятий</t>
  </si>
  <si>
    <t xml:space="preserve">Прокладка инженерных сетей по ул. Советской в пос. Первомайском; в городе Горячий Ключ ул. Пролетарская, Кучерявого, Красная, Гайдара </t>
  </si>
  <si>
    <t>Выполнена прокладка теплотрассы и системы водоснабжения к ДОУ № 8 в г. Горячий Ключ. Проведена реконструкция теплосетей ул. Герцина и ул. Энгельса в г. Горячий Ключ. Не выполнен объем финансирования из-за недостаточности средств организации МУП "ОКиТС"</t>
  </si>
  <si>
    <t xml:space="preserve">Проведен ремонт тратуара по ул. Кондратьева и Ворошилова,  ул. Солнечная в г. Горячий Ключ. Запланированный ремонт и строительство запланированных тратуаров из-за отсутствия финансирования перенесен на 2015 год.  </t>
  </si>
  <si>
    <t>Построено 2  детские площадки по ул. Ленина  и пер. Заводской в городе Горячий Ключ</t>
  </si>
  <si>
    <t xml:space="preserve">Работы выполнены. Установлено 150 светильников по ул. Ленина и ул.Революции в г. Горячий Ключ. За счет проведения конкурсных процедур снижен объем финансирования. </t>
  </si>
  <si>
    <t>Работы выполнены.</t>
  </si>
  <si>
    <t xml:space="preserve">Одной молодой семье выдано свидетельство о праве на получение социальной выплаты на приобретение жилого помещения. Планировалось предоставить социальные выплаты двум семьям. </t>
  </si>
  <si>
    <t>Разработка правил землепользования и застройки муниципального образования город Горячий Ключ выполнена</t>
  </si>
  <si>
    <t>Выполнение тепловизорной съемки части территории МО г. Горячий Ключ (1400 тыс. руб.) Разработка правил землепользования (509,6 тыс. руб.)</t>
  </si>
  <si>
    <t>2 субъекта малого предпринимательства города Горячий Ключ воспользовались государственной поддержкой</t>
  </si>
  <si>
    <t>Участие в форумах "Сочи 2014" и выстаках</t>
  </si>
  <si>
    <t>Формирование единой базы данных информационной системы. Разработано 4 бизнес-плана и 14 технико-экономических обоснований инвестиционных проектов</t>
  </si>
  <si>
    <t>Подведение газопровода в ст. Черноморской, пос. Приреченский. Финансирование и выполнение работ перенесено на 2015 год</t>
  </si>
  <si>
    <t>Выплачены субсидии 6 ЛПХ и 1 КФХ г. Горячий Ключ</t>
  </si>
  <si>
    <t>ЗАО "Завод минеральныхвод "Горячеключевской" установку для розлива воды 15,5 тыс. руб., ООО "Ручеек" приобрел машины и оборудование для розлива мин. воды на сумму 35 тыс. руб., ООО "Терем" приобрело оборудование для производства тратуарной плитки на сумму 62 тыс. рублей.Мероприятие  выполнено  в полном объеме.</t>
  </si>
  <si>
    <t>Мероприятия выполнены в полном размере и направлены на недопущение пожаров на территории города.</t>
  </si>
  <si>
    <t xml:space="preserve">Проведение обучения руководителей, специалистов, пожарных добровольных формирований </t>
  </si>
  <si>
    <t xml:space="preserve">Проведение замеров сопротивления изоляции электросетей  и электрооборудования объектов в установленные сроки в бюджетных учреждениях МО г. Горячий Ключ </t>
  </si>
  <si>
    <t>Подготовка бюджетных учреждений города к началу отопительного сезона</t>
  </si>
  <si>
    <t>Приобретены противогазы в школы МО г. Горячий Ключ</t>
  </si>
  <si>
    <t>Проведение в учреждениях обработки деревянных конструкций огнезащитным составом ДК пос. Первомайский</t>
  </si>
  <si>
    <t xml:space="preserve">Ремонт, очистка пожарных водоемов, обеспечение беспрепятственного подъезда в ст. Суздальской, Мартанской и г. Горячий Ключ (р-он Развилка) </t>
  </si>
  <si>
    <t>Образована пожарная часть № 5 в п. Широкая Балка МО г. Горячий Ключ</t>
  </si>
  <si>
    <t>Приобретены 9 автобусов тремя индивидуальными предпринимателями , осуществляющие пассажирские перевозки</t>
  </si>
  <si>
    <t>Организация и проведение открытия туристского сезона "Горячее лето - 2014"</t>
  </si>
  <si>
    <t>Выпуск рекламных и информационных материалов</t>
  </si>
  <si>
    <t xml:space="preserve">Мероприятия выполнены а полном объеме. Приобретено диогностическое теропевтическое и гинеикологическое оборудование, а также дизельная электростанция. Приобретенное оборудование поможет выявить заболевание на ее ранней стадии. </t>
  </si>
  <si>
    <t xml:space="preserve">Мероприятие выполнено частично. Разработан проект. Не профинансировано инжененрное обеспечение. </t>
  </si>
  <si>
    <t xml:space="preserve">Дорожная карта Финансирование прошло в полном объеме.Отремонтировано здание начальной школы № 6. Открыты 2 группы на 40 мест. </t>
  </si>
  <si>
    <t xml:space="preserve">Дорожная карта Финансирование прошло в полном объеме. Проведен капитальный ремонт школы № 11. Открыта группа на 20 мест.   </t>
  </si>
  <si>
    <t>Мероприятие выполнено. Финансирование в полном объеме</t>
  </si>
  <si>
    <t>Мероприятие выполнено. Финансирование в полном объеме.Приобретение и установка камер видеонаблюдения, для обеспечения безопасности детей.</t>
  </si>
  <si>
    <t>Проведен текущий ремонт ДЮСШ</t>
  </si>
  <si>
    <t>Мероприятие выполнено. Финансирование в полном объеме Установлены видиокамеры для обеспечения безопасности учащихся</t>
  </si>
  <si>
    <t>Дорожная карта Финансирование прошло в полном объеме Замененны оконные блоки  СОШ № 2,5,10,11,12</t>
  </si>
  <si>
    <t>Мероприятие выполнено. Финансирование в полном объеме Установлены тепловые счетчики в школах города</t>
  </si>
  <si>
    <t xml:space="preserve">Дорожная карта Проведен капитальный ремонт спортивных залов в СОШ №9,1,7 </t>
  </si>
  <si>
    <t>Проведен ремонт внутренных туалетов в СОШ № 10. Финансирование в полном объеме</t>
  </si>
  <si>
    <t>Мероприятие выполнено. Переподготовку прошли 44 преподавателя школ городского округа. Финансирование в полном объеме</t>
  </si>
  <si>
    <t xml:space="preserve">Из местного бюджета профинансирована проектно-сметная документация. Проведена экспертиза объекта. </t>
  </si>
  <si>
    <t xml:space="preserve">Мероприятия выполнены. Приобретен спорт инвентарь для залатяжелой атлетики. </t>
  </si>
  <si>
    <t>Дорожная карта Разработана проектно-сметная документация. Отсутствие финансирования.</t>
  </si>
  <si>
    <t>Средства направлены на участие сборных спортивных команд города в чемпионатах Краснодарского края</t>
  </si>
  <si>
    <t>Приобретены сценические костюмы для коллективов МЦ "Перекресток"</t>
  </si>
  <si>
    <t xml:space="preserve">Запланированные мероприятия выполнены.Проводимая работа направлена на органичное развитие молодежи </t>
  </si>
  <si>
    <t xml:space="preserve">Всего в общественных работах приняли участие 62 человека с материальной поддержкой в период участия в работах. </t>
  </si>
  <si>
    <t>Трудоустроено 660 подростков</t>
  </si>
  <si>
    <t>Финансирование программ  проводилось в пределах поступивших доходов в местный бюджет</t>
  </si>
  <si>
    <t>Мероприятия выполнены. Финансирование прошло в полном объеме</t>
  </si>
  <si>
    <t>Мероприятия выполнены. Финансирование программ  проводилось в пределах поступивших доходов в местный бюджет</t>
  </si>
  <si>
    <t>Возмещены средства за построенные теплицы для выращивания овощей (2021,42 м2), за произведенное и реализованное мясо крупного рогатого скота (1,2 т), за приобретенный товарный скот (21 гол.)</t>
  </si>
  <si>
    <t xml:space="preserve">Средства направлены на капитальный ремонт автомобильных дорог общего пользования протяженностью 1,901 км
- капитальный ремонт бульвара Поляничко  протяженностью 0,959 км.;
- ремонт ул. Кубанской протяженностью 0,35 км.;
- ремонт ул. Цветочная протяженностью 0,592 км..
Средства направлены на капитальный ремонт автомобильных дорог общего пользования протяженностью 1,901 км.:
- капитальный ремонт бульвара Поляничко в городе Горячий Ключ протяженностью 0,959 км.;
- ремонт ул. Кубанской протяженностью 0,35 км.;
- ремонт ул. Цветочная протяженностью 0,592 км..
</t>
  </si>
  <si>
    <t>Отсутствие финансирования</t>
  </si>
  <si>
    <t xml:space="preserve">Приобритение 2 автобусов автобусов ИП Ещенков В.М. и 2 автобусов ИП Белай И.Н. </t>
  </si>
  <si>
    <t xml:space="preserve">Участие в международных выставках, таких как: Курорты и туризм – 2013 (Сочи) Интурмаркет-2013 (Москва), Отдых 3013 </t>
  </si>
  <si>
    <t xml:space="preserve">Проводились массовые туристские мероприятия, в том числе "День туриста" </t>
  </si>
  <si>
    <t>Капитальный ремонт инфекционного отделения</t>
  </si>
  <si>
    <t>3.4</t>
  </si>
  <si>
    <t>Ремонт фасада здания ДОУ №3</t>
  </si>
  <si>
    <t>3.6</t>
  </si>
  <si>
    <t>Строительство образовательной школы на 400 мест</t>
  </si>
  <si>
    <t>7.3</t>
  </si>
  <si>
    <t>7.4</t>
  </si>
  <si>
    <t>7.5</t>
  </si>
  <si>
    <t>8</t>
  </si>
  <si>
    <t>8.1</t>
  </si>
  <si>
    <t xml:space="preserve">Проект планировки территории города Горячий Ключ ограниченный ул. Революции, автомобильной дорогой М4"Дон2 и рекой Псекупс </t>
  </si>
  <si>
    <t>Капитальный ремонт детского дома "Радуга" 40 мест</t>
  </si>
  <si>
    <t>8.2</t>
  </si>
  <si>
    <r>
      <rPr>
        <b/>
        <sz val="11"/>
        <color indexed="8"/>
        <rFont val="Times New Roman"/>
        <family val="1"/>
      </rPr>
      <t xml:space="preserve">Дорожная карта. </t>
    </r>
    <r>
      <rPr>
        <sz val="11"/>
        <color indexed="8"/>
        <rFont val="Times New Roman"/>
        <family val="1"/>
      </rPr>
      <t xml:space="preserve">   Проведено переподключение к газовой сети ст. Бакинская, пос. Приреченский, РГНД по ул. Монтажной, пер. Школьный города Горячий Ключ. Газификация домов села Безымянное и ст. Черноморской перенесена на 2015 год.</t>
    </r>
  </si>
  <si>
    <t>Реконструкция здания и благоустройство территории МБОУ ОООШ № 5 п. Кутаис</t>
  </si>
  <si>
    <t>Оплата за экспертизу проектной документации и обследование возведенных конструкций по объекту СОШ № 2</t>
  </si>
  <si>
    <t>Проведение в учреждениях обработки деревянных конструкций огнезащитным составом в клубе пос. Молькино</t>
  </si>
  <si>
    <t xml:space="preserve">Монтаж системы оповещения о пожаре в ДК п. Первомайский, клуба п. Молькино. Приобретение и монтаж противопожарной двери ДК ст. Саратовская (25 т.р.) </t>
  </si>
  <si>
    <t>Проведение "туров выходного дня" для привлечения туристов на территорию города (193 т.р). бизнес-форум «Юг России 2015. Время отдыхать по-новому» (73 т.руб.),  XXII Международная туристская выставка «Анапа – самое яркое солнце России – 2015» (35 т.руб.)</t>
  </si>
  <si>
    <t xml:space="preserve">Приобретение рекламных и информационных материалов для участия в X международной туристской выставке «Интурмаркет 2015» (г.Москва) и 22-й Московской международной выставке. </t>
  </si>
  <si>
    <t>Разработка бизнес-планов инвестиционных проектов, предлагаемых администрацией МО город Горячий Ключ.</t>
  </si>
  <si>
    <t>Популяризация здорового образа жизни населения (участие в програм-мах: "Будьте здоровы", "Онко десант", Выезд врача на прием в сельские населенные пункты. Информационное разъяснение о здоровом образе жизни)</t>
  </si>
  <si>
    <t>Инвестиции в основной капитал крупных и средних предприятий города</t>
  </si>
  <si>
    <t>Приобритение банеров и листовок</t>
  </si>
  <si>
    <r>
      <rPr>
        <b/>
        <sz val="11"/>
        <color indexed="8"/>
        <rFont val="Times New Roman"/>
        <family val="1"/>
      </rPr>
      <t>Дорожная карта.</t>
    </r>
    <r>
      <rPr>
        <sz val="11"/>
        <color indexed="8"/>
        <rFont val="Times New Roman"/>
        <family val="1"/>
      </rPr>
      <t xml:space="preserve"> Проведен капитальный ремонт по ул. Цветочной, бульвару Паленичко и ул. Кубанской г. Горячий Ключ</t>
    </r>
  </si>
  <si>
    <r>
      <rPr>
        <b/>
        <sz val="11"/>
        <color indexed="8"/>
        <rFont val="Times New Roman"/>
        <family val="1"/>
      </rPr>
      <t>Дорожная карта.</t>
    </r>
    <r>
      <rPr>
        <sz val="11"/>
        <color indexed="8"/>
        <rFont val="Times New Roman"/>
        <family val="1"/>
      </rPr>
      <t xml:space="preserve"> Мероприятия не выполнены. Газификация домов ст. Бакинская и Безымянна перенесена на 2014 год. Ст. Черноморская на 2015 год. По решению министерства сельского хозяйства.</t>
    </r>
  </si>
  <si>
    <t>Оплата за СМР ДОУ № 1на 230 мест</t>
  </si>
  <si>
    <r>
      <rPr>
        <b/>
        <sz val="11"/>
        <color indexed="8"/>
        <rFont val="Times New Roman"/>
        <family val="1"/>
      </rPr>
      <t xml:space="preserve">Дорожная карта </t>
    </r>
    <r>
      <rPr>
        <sz val="11"/>
        <color indexed="8"/>
        <rFont val="Times New Roman"/>
        <family val="1"/>
      </rPr>
      <t>Мероприятия выполнены в полном объеме в 2013 году .Финансирование программ  проводилось в пределах поступивших доходов в местный бюджет и финансирования из краевого бюджета</t>
    </r>
  </si>
  <si>
    <t>Перечислены авансовые платежи на разработку проектно-сметной документации</t>
  </si>
  <si>
    <t>Подготовка кадров. Прошли переподготовку  5  работников культуры муниципального образования город Горячий Ключ. Проведено финансирование поэтапного повышения заработной платы.</t>
  </si>
  <si>
    <t>проведение мероприятий в области творческого и ннтелектуального развития молодежи, участие в краевых мероприятиях, выплата специальной молодежной стипендии</t>
  </si>
  <si>
    <t>привлечение молодежи с благоустройству города</t>
  </si>
  <si>
    <r>
      <t>Дорожная карта.</t>
    </r>
    <r>
      <rPr>
        <sz val="11"/>
        <rFont val="Times New Roman"/>
        <family val="1"/>
      </rPr>
      <t xml:space="preserve"> Строительство распределительного газопровода низкого давления ул. Красная, Пионерская в ст. Бакинская; в ст. Саратовская -ул. Горького, ул. Комсомольская,ул.Пионерская, ул. Шоссейная; в г. Горячий Ключ - ул. Монтажная, ул. Горная, ул.Титова, ул. ул. Ольховая</t>
    </r>
  </si>
  <si>
    <t>Предоставление социальных выплат гражданам, улучшающим жилищные условия при помощи жилищных кредитов</t>
  </si>
  <si>
    <t xml:space="preserve">Одной молодой семье выдано свидетельство о праве на получение социальной выплаты на приобретение жилого помещения. </t>
  </si>
  <si>
    <t xml:space="preserve">Работы выполнены. </t>
  </si>
  <si>
    <t>внесение изменений в генеральный план муниципального образования город Горячий Ключ с разработкой проекта планировки территории северной части города (между а/д Дон и ж/ дорогой)</t>
  </si>
  <si>
    <t xml:space="preserve">Возмещение (субсидии-рование) части затрат субъектов малого предпри-нимательства на ранней стадии их деятельности в части создания, приобретения основных фондов и немате-риальных активов. </t>
  </si>
  <si>
    <t>16 субъектов малого предпринимательства города Горячий Ключ воспользовались государственной поддержкой</t>
  </si>
  <si>
    <t>с/х</t>
  </si>
  <si>
    <t>Приобретены 2 автобуса одним индивидуальным предпринимателем , осуществляющих пассажирские перевозки</t>
  </si>
  <si>
    <t>Из средств ОМС в стоматологическую поликлинику приобретены: облучатель, стерилизатор, монометр,кресло, а также электрокардиограф в кабинет ЭКГ</t>
  </si>
  <si>
    <t>приобретены две дизенфекционные установки и устрайство для наложения лигатур</t>
  </si>
  <si>
    <t>приобретена видеокамера от медицинского эндоскопа, блок обработки сигналов, тележка для перевозки больных и коагулятор монополярный, биполярный</t>
  </si>
  <si>
    <t>Из средств ОМС в ЦГБ в ренгенкабинет приобретен холодильник и МФУ, в родильное отделение приобретен инкубатор , центрифуга и светильники за счет средств спец. счета приобретены два облучателя в родильное отделение, за счет средств краевого бюджета приобретены: дозиметр  термалюминисцентный в ренген-диагностическог отделение; микротом санный МС-1 в паталого-анатомическое отделение; полуавтоматический биохимический анализатор в лабораторию; аппарат ИВЛ высшего класса в анастезиолого-реанимационное отделение.</t>
  </si>
  <si>
    <r>
      <rPr>
        <b/>
        <sz val="11"/>
        <rFont val="Times New Roman"/>
        <family val="1"/>
      </rPr>
      <t xml:space="preserve">Дорожная карта. </t>
    </r>
    <r>
      <rPr>
        <sz val="11"/>
        <rFont val="Times New Roman"/>
        <family val="1"/>
      </rPr>
      <t>Сделана проэктно-сметная документация</t>
    </r>
  </si>
  <si>
    <r>
      <rPr>
        <b/>
        <sz val="11"/>
        <color indexed="8"/>
        <rFont val="Times New Roman"/>
        <family val="1"/>
      </rPr>
      <t>Дорожная карта.</t>
    </r>
    <r>
      <rPr>
        <sz val="11"/>
        <color indexed="8"/>
        <rFont val="Times New Roman"/>
        <family val="1"/>
      </rPr>
      <t xml:space="preserve">                        Продолжено строительство спортивного зала СОШ № 2 город     Горячий Ключ       ул. Ленина. </t>
    </r>
  </si>
  <si>
    <t xml:space="preserve">Проведение мероприятия "День молодежи". Приобретение банеров, флайеров и листовок. Оплата выступлений музыкальных коллективов.  </t>
  </si>
  <si>
    <t>Выплачены субсидии  1 КФХ г. Горячий Ключ</t>
  </si>
  <si>
    <t>Устройство водопровода по ул. Ярославского, ремонт наружных сетей холодного водоснабжения. Капитальный ремонт артезианской скважины.</t>
  </si>
  <si>
    <t>Пороизведено строительство  пешеходного тратуара по ул. Пролетарской, ул. Грибоедова, ул. Школьная и ограждения моста ч/з реку Псекупс. Проведены ремонтные работы набережной в Горном парке.</t>
  </si>
  <si>
    <t>Монтаж электрокабеля по ул. Революции, установка светильников по ул. Кольцевая</t>
  </si>
  <si>
    <t xml:space="preserve">Проведен ремонт санузлов в ООШ №5 п.Кутаис. </t>
  </si>
  <si>
    <t xml:space="preserve"> кап. ремонт ООШ №7пос. Приреченский и №9 ст. Суздальская  </t>
  </si>
  <si>
    <t>Оборудование пандусов, ограждений и перил в МБОУ СОШ № 9, и МБОУ СОШ № 10</t>
  </si>
  <si>
    <r>
      <t xml:space="preserve">Дорожная карта. </t>
    </r>
    <r>
      <rPr>
        <sz val="11"/>
        <rFont val="Times New Roman"/>
        <family val="1"/>
      </rPr>
      <t>Ремонт фасада здания ДОУ №3 запланирован на 2016 год</t>
    </r>
  </si>
  <si>
    <r>
      <rPr>
        <b/>
        <sz val="11"/>
        <color indexed="8"/>
        <rFont val="Times New Roman"/>
        <family val="1"/>
      </rPr>
      <t>Дорожная карта</t>
    </r>
    <r>
      <rPr>
        <sz val="11"/>
        <color indexed="8"/>
        <rFont val="Times New Roman"/>
        <family val="1"/>
      </rPr>
      <t xml:space="preserve">.Проведен ремонт канализации с заменой сантехники в ДОУ № 4 г. Горячий Ключ. </t>
    </r>
  </si>
  <si>
    <t xml:space="preserve">Строительство теневых навесов в ДОУ № 4,14,15 </t>
  </si>
  <si>
    <t>Замена оконных блоков в ДОУ №3 г. Горячий Ключ и ДОУ №9 ст. Саратовская</t>
  </si>
  <si>
    <r>
      <rPr>
        <b/>
        <sz val="11"/>
        <color indexed="8"/>
        <rFont val="Times New Roman"/>
        <family val="1"/>
      </rPr>
      <t>Дорожная карта</t>
    </r>
    <r>
      <rPr>
        <sz val="11"/>
        <color indexed="8"/>
        <rFont val="Times New Roman"/>
        <family val="1"/>
      </rPr>
      <t xml:space="preserve">.  Проведена частичная заменена оконных блоков в ДОУ №4 г. Горячий Ключ, полная замена оконых блоков ДОУ №10  ст. Бакинская. </t>
    </r>
  </si>
  <si>
    <r>
      <rPr>
        <b/>
        <sz val="11"/>
        <color indexed="8"/>
        <rFont val="Times New Roman"/>
        <family val="1"/>
      </rPr>
      <t>Дорожная карта.</t>
    </r>
    <r>
      <rPr>
        <sz val="11"/>
        <color indexed="8"/>
        <rFont val="Times New Roman"/>
        <family val="1"/>
      </rPr>
      <t xml:space="preserve">          Проведен капитальный ремонт спортзалов и помещений при них СОШ №6 ст. Саратовская и  СОШ № 2 г. Горячий Ключ</t>
    </r>
  </si>
  <si>
    <t>Капитальный ремонт спортивных залов МБОУ СОШ № 8</t>
  </si>
  <si>
    <t>Средства направлены на участие в форумах "Сочи 2015",  выстаках и проведение мероприятия "День предпринимателя" (приобретение призов и дипломов)</t>
  </si>
  <si>
    <t>ЗАО "Завод минеральныхвод "Горячеключевской" установку для розлива воды , ООО "АИС" приобрел машины и оборудование для розлива мин. Воды, а также предприятием ООО "Терем" преобретено оборудование для производства ЖБИ</t>
  </si>
  <si>
    <r>
      <rPr>
        <b/>
        <sz val="11"/>
        <rFont val="Times New Roman"/>
        <family val="1"/>
      </rPr>
      <t>Дорожная карта.</t>
    </r>
    <r>
      <rPr>
        <sz val="11"/>
        <rFont val="Times New Roman"/>
        <family val="1"/>
      </rPr>
      <t>Проведен ремонт дорожного покрытия ул. Зеленая в п. Приреченском, стоянки по ул. Ленина в г. Горячий Ключ. Проведен ямочный ремонт и отсыпка гравийных дорок в сельских населенных пунктах городского округа.Устройство гравийной дороги ул. Каштановая</t>
    </r>
  </si>
  <si>
    <t xml:space="preserve">Начальник отдела экономики и прогнозирования  доходов                                                              Н.В. Душина      </t>
  </si>
  <si>
    <t>Капмтальный ремонт терапевтического отделения</t>
  </si>
  <si>
    <t xml:space="preserve">Строительство ДОУ на 230 мест </t>
  </si>
  <si>
    <t>Приобретены 5 автобусов одним индивидуальным предпринимателем , осуществляющих пассажирские перевозки</t>
  </si>
  <si>
    <t>муниципального образования город Горячий Ключ  на период до 2017 год  по состоянию на 1 июля 2016 года</t>
  </si>
  <si>
    <r>
      <t xml:space="preserve">Дорожная карта. </t>
    </r>
    <r>
      <rPr>
        <sz val="11"/>
        <rFont val="Times New Roman"/>
        <family val="1"/>
      </rPr>
      <t>Капитальный ремонт инфекционного отделения ЦГБ планируется начать в 2017 году</t>
    </r>
  </si>
  <si>
    <t xml:space="preserve">Из средств ОМС в стоматологическую поликлинику приобретены: стерилизатор, монометр,кресло, </t>
  </si>
  <si>
    <t>На приобретение обурудования  финансирование выделено не в полном объеме.</t>
  </si>
  <si>
    <r>
      <rPr>
        <b/>
        <sz val="11"/>
        <color indexed="8"/>
        <rFont val="Times New Roman"/>
        <family val="1"/>
      </rPr>
      <t>Дорожная карта.</t>
    </r>
    <r>
      <rPr>
        <sz val="11"/>
        <color indexed="8"/>
        <rFont val="Times New Roman"/>
        <family val="1"/>
      </rPr>
      <t xml:space="preserve"> Перечислены авансовые платежи на разработку проектно-сметной документации и строительство офисов врачей общей практики ст. Имеретинская. </t>
    </r>
  </si>
  <si>
    <r>
      <t xml:space="preserve">Дорожная карта. </t>
    </r>
    <r>
      <rPr>
        <sz val="11"/>
        <rFont val="Times New Roman"/>
        <family val="1"/>
      </rPr>
      <t>Финансирование капитального ремонта  детского дома "Радуга" 40 мест перенесено на 2017 год, т.к. до настоящего времени объект не передан из краевой собственности.</t>
    </r>
  </si>
  <si>
    <r>
      <t>Дорожная карта.</t>
    </r>
    <r>
      <rPr>
        <sz val="11"/>
        <rFont val="Times New Roman"/>
        <family val="1"/>
      </rPr>
      <t xml:space="preserve"> Финансирование строительства спортивной площадки в ст. Имеретинская СОШ № 14 перенесено на 2017 год</t>
    </r>
  </si>
  <si>
    <t>Проведено финансирование поэтапного повышения заработной платы.</t>
  </si>
  <si>
    <t>Приобретение банеров, флайеров и листовок.</t>
  </si>
  <si>
    <t xml:space="preserve">Пороизведено строительство  пешеходного тратуара </t>
  </si>
  <si>
    <t>Средства направлены на участие в форумах "Сочи 2016",  выстаках и проведение мероприятия "День предпринимателя" (приобретение призов и дипломов)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</si>
</sst>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1"/>
      <name val="Calibri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42" fillId="0" borderId="0" xfId="0" applyFont="1" applyFill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0" xfId="0" applyFont="1" applyFill="1" applyAlignment="1">
      <alignment vertical="center" wrapText="1"/>
    </xf>
    <xf numFmtId="0" fontId="4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33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/>
    </xf>
    <xf numFmtId="0" fontId="42" fillId="34" borderId="11" xfId="0" applyFont="1" applyFill="1" applyBorder="1" applyAlignment="1">
      <alignment vertical="center" wrapText="1"/>
    </xf>
    <xf numFmtId="0" fontId="42" fillId="34" borderId="0" xfId="0" applyFont="1" applyFill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49" fontId="42" fillId="33" borderId="1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4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49" fontId="44" fillId="0" borderId="21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4" fillId="0" borderId="22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49" fontId="42" fillId="0" borderId="17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/>
    </xf>
    <xf numFmtId="49" fontId="4" fillId="33" borderId="23" xfId="0" applyNumberFormat="1" applyFont="1" applyFill="1" applyBorder="1" applyAlignment="1">
      <alignment horizontal="left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right"/>
    </xf>
    <xf numFmtId="0" fontId="46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6"/>
  <sheetViews>
    <sheetView tabSelected="1" zoomScale="46" zoomScaleNormal="46" zoomScaleSheetLayoutView="85" zoomScalePageLayoutView="0" workbookViewId="0" topLeftCell="A1">
      <pane xSplit="8" ySplit="12" topLeftCell="I13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T21" sqref="T21"/>
    </sheetView>
  </sheetViews>
  <sheetFormatPr defaultColWidth="9.140625" defaultRowHeight="15"/>
  <cols>
    <col min="1" max="1" width="5.140625" style="1" customWidth="1"/>
    <col min="2" max="2" width="18.140625" style="1" customWidth="1"/>
    <col min="3" max="3" width="8.57421875" style="52" customWidth="1"/>
    <col min="4" max="4" width="9.421875" style="52" customWidth="1"/>
    <col min="5" max="5" width="0.85546875" style="52" hidden="1" customWidth="1"/>
    <col min="6" max="6" width="8.57421875" style="52" customWidth="1"/>
    <col min="7" max="7" width="9.57421875" style="52" customWidth="1"/>
    <col min="8" max="8" width="9.8515625" style="52" customWidth="1"/>
    <col min="9" max="11" width="8.57421875" style="52" customWidth="1"/>
    <col min="12" max="12" width="8.421875" style="52" customWidth="1"/>
    <col min="13" max="13" width="36.421875" style="1" customWidth="1"/>
    <col min="14" max="14" width="9.140625" style="1" hidden="1" customWidth="1"/>
    <col min="15" max="40" width="9.140625" style="22" customWidth="1"/>
    <col min="41" max="16384" width="9.140625" style="1" customWidth="1"/>
  </cols>
  <sheetData>
    <row r="1" spans="1:2" ht="15" customHeight="1" hidden="1">
      <c r="A1" s="181"/>
      <c r="B1" s="181"/>
    </row>
    <row r="2" spans="1:12" ht="20.25" hidden="1">
      <c r="A2" s="182" t="s">
        <v>11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24" customHeight="1" hidden="1">
      <c r="A3" s="245" t="s">
        <v>191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20.25" hidden="1">
      <c r="A4"/>
      <c r="B4" s="2"/>
      <c r="C4" s="53"/>
      <c r="D4" s="54"/>
      <c r="E4" s="54"/>
      <c r="F4" s="54"/>
      <c r="G4" s="54"/>
      <c r="H4" s="54"/>
      <c r="I4" s="54"/>
      <c r="J4" s="54"/>
      <c r="K4" s="54"/>
      <c r="L4" s="54"/>
    </row>
    <row r="5" spans="1:40" ht="20.25">
      <c r="A5" s="182" t="s">
        <v>11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4" customHeight="1">
      <c r="A6" s="245" t="s">
        <v>348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2" ht="20.25">
      <c r="A7"/>
      <c r="B7" s="88"/>
      <c r="C7" s="53"/>
      <c r="D7" s="54"/>
      <c r="E7" s="54"/>
      <c r="F7" s="54"/>
      <c r="G7" s="54"/>
      <c r="H7" s="54"/>
      <c r="I7" s="54"/>
      <c r="J7" s="54"/>
      <c r="K7" s="54"/>
      <c r="L7" s="54"/>
    </row>
    <row r="8" spans="1:14" ht="24" customHeight="1">
      <c r="A8" s="184" t="s">
        <v>12</v>
      </c>
      <c r="B8" s="169" t="s">
        <v>13</v>
      </c>
      <c r="C8" s="187" t="s">
        <v>3</v>
      </c>
      <c r="D8" s="190" t="s">
        <v>14</v>
      </c>
      <c r="E8" s="191"/>
      <c r="F8" s="191"/>
      <c r="G8" s="191"/>
      <c r="H8" s="191"/>
      <c r="I8" s="191"/>
      <c r="J8" s="191"/>
      <c r="K8" s="191"/>
      <c r="L8" s="192"/>
      <c r="M8" s="99" t="s">
        <v>197</v>
      </c>
      <c r="N8" s="14"/>
    </row>
    <row r="9" spans="1:14" ht="13.5">
      <c r="A9" s="185"/>
      <c r="B9" s="170"/>
      <c r="C9" s="188"/>
      <c r="D9" s="190" t="s">
        <v>15</v>
      </c>
      <c r="E9" s="191"/>
      <c r="F9" s="192"/>
      <c r="G9" s="190" t="s">
        <v>16</v>
      </c>
      <c r="H9" s="192"/>
      <c r="I9" s="190" t="s">
        <v>0</v>
      </c>
      <c r="J9" s="192"/>
      <c r="K9" s="190" t="s">
        <v>2</v>
      </c>
      <c r="L9" s="192"/>
      <c r="M9" s="100"/>
      <c r="N9" s="14"/>
    </row>
    <row r="10" spans="1:14" ht="13.5">
      <c r="A10" s="186"/>
      <c r="B10" s="171"/>
      <c r="C10" s="189"/>
      <c r="D10" s="47" t="s">
        <v>1</v>
      </c>
      <c r="E10" s="47"/>
      <c r="F10" s="47" t="s">
        <v>17</v>
      </c>
      <c r="G10" s="47" t="s">
        <v>1</v>
      </c>
      <c r="H10" s="47" t="s">
        <v>18</v>
      </c>
      <c r="I10" s="47" t="s">
        <v>1</v>
      </c>
      <c r="J10" s="47" t="s">
        <v>19</v>
      </c>
      <c r="K10" s="47" t="s">
        <v>1</v>
      </c>
      <c r="L10" s="47" t="s">
        <v>20</v>
      </c>
      <c r="M10" s="101"/>
      <c r="N10" s="14"/>
    </row>
    <row r="11" spans="1:14" ht="20.25" customHeight="1">
      <c r="A11" s="169"/>
      <c r="B11" s="187" t="s">
        <v>21</v>
      </c>
      <c r="C11" s="49" t="s">
        <v>22</v>
      </c>
      <c r="D11" s="3">
        <f>D17+D121+D238+D286+D317+D353+D369+D385+D438+D449+D499+D530+D541+D552+D613+D629</f>
        <v>1710723</v>
      </c>
      <c r="E11" s="3"/>
      <c r="F11" s="3">
        <f aca="true" t="shared" si="0" ref="F11:L11">F17+F121+F238+F286+F317+F353+F369+F385+F438+F449+F499+F530+F541+F552+F613+F629</f>
        <v>481892.05000000005</v>
      </c>
      <c r="G11" s="3">
        <f t="shared" si="0"/>
        <v>1055330.7</v>
      </c>
      <c r="H11" s="3">
        <f t="shared" si="0"/>
        <v>285169.75</v>
      </c>
      <c r="I11" s="3">
        <f t="shared" si="0"/>
        <v>333745</v>
      </c>
      <c r="J11" s="3">
        <f t="shared" si="0"/>
        <v>95741.19999999998</v>
      </c>
      <c r="K11" s="3">
        <f t="shared" si="0"/>
        <v>236075</v>
      </c>
      <c r="L11" s="3">
        <f t="shared" si="0"/>
        <v>86103.8</v>
      </c>
      <c r="M11" s="14"/>
      <c r="N11" s="14"/>
    </row>
    <row r="12" spans="1:14" ht="20.25" customHeight="1">
      <c r="A12" s="170"/>
      <c r="B12" s="188"/>
      <c r="C12" s="49">
        <v>2013</v>
      </c>
      <c r="D12" s="3">
        <f>D18+D122+D239+D287+D318+D354+D370+D386+D439+D450+D500+D531+D542+D553+D564+D614+D630</f>
        <v>624700</v>
      </c>
      <c r="E12" s="3"/>
      <c r="F12" s="3">
        <f>F18+F122+F239+F287+F318+F354+F370+F386+F439+F450+F500+F531+F542+F553+F564+F614+F630</f>
        <v>219029.2</v>
      </c>
      <c r="G12" s="3">
        <f>G18+G122+G239+G287+G318+G354+G370+G386+G439+G450+G500+G531+G542+G553+G564+G614+G630</f>
        <v>292649</v>
      </c>
      <c r="H12" s="3">
        <f>H18+H122+H239+H287+H318+H354+H370+H386+H439+H450+H500+H531+H542+H553+H564+H614+H630</f>
        <v>113176.2</v>
      </c>
      <c r="I12" s="3">
        <f>I18+I122+I239+I287+I318+I354+I370+I386+I439+I450+I500+I531+I542+I553+I564+I614+I630</f>
        <v>152925</v>
      </c>
      <c r="J12" s="3">
        <f>J18+J122+J239+J287+J318+J354+J370+J386+J439+J450+J500+J531+J542+J553+J564+J614+J630</f>
        <v>43380.4</v>
      </c>
      <c r="K12" s="3">
        <f>K18+K122+K239+K287+K318+K354+K370+K386+K439+K450+K500+K531+K542+K553+K564+K614+K630</f>
        <v>179126</v>
      </c>
      <c r="L12" s="3">
        <f>L18+L122+L239+L287+L318+L354+L370+L386+L439+L450+L500+L531+L542+L553+L564+L614+L630</f>
        <v>62472.6</v>
      </c>
      <c r="M12" s="14"/>
      <c r="N12" s="14"/>
    </row>
    <row r="13" spans="1:14" ht="19.5" customHeight="1">
      <c r="A13" s="170"/>
      <c r="B13" s="188"/>
      <c r="C13" s="48">
        <v>2014</v>
      </c>
      <c r="D13" s="3">
        <f>D19+D123+D240+D288+D319+D355+D371+D387+D440+D451+D501+D532+D543+D554+D565+D615+D631</f>
        <v>538819</v>
      </c>
      <c r="E13" s="3"/>
      <c r="F13" s="3">
        <f>F19+F123+F240+F288+F319+F355+F371+F387+F440+F451+F501+F532+F543+F554+F565+F615+F631</f>
        <v>194007.85</v>
      </c>
      <c r="G13" s="3">
        <f>G19+G123+G240+G288+G319+G355+G371+G387+G440+G451+G501+G532+G543+G554+G565+G615+G631</f>
        <v>410813</v>
      </c>
      <c r="H13" s="3">
        <f>H19+H123+H240+H288+H319+H355+H371+H387+H440+H451+H501+H532+H543+H554+H565+H615+H631</f>
        <v>134914.85</v>
      </c>
      <c r="I13" s="3">
        <f>I19+I123+I240+I288+I319+I355+I371+I387+I440+I451+I501+I532+I543+I554+I565+I615+I631</f>
        <v>96016</v>
      </c>
      <c r="J13" s="3">
        <f>J19+J123+J240+J288+J319+J355+J371+J387+J440+J451+J501+J532+J543+J554+J565+J615+J631</f>
        <v>41391.4</v>
      </c>
      <c r="K13" s="3">
        <f>K19+K123+K240+K288+K319+K355+K371+K387+K440+K451+K501+K532+K543+K554+K565+K615+K631</f>
        <v>31990</v>
      </c>
      <c r="L13" s="3">
        <f>L19+L123+L240+L288+L319+L355+L371+L387+L440+L451+L501+L532+L543+L554+L565+L615+L631</f>
        <v>17702</v>
      </c>
      <c r="M13" s="14"/>
      <c r="N13" s="14"/>
    </row>
    <row r="14" spans="1:14" ht="19.5" customHeight="1">
      <c r="A14" s="170"/>
      <c r="B14" s="188"/>
      <c r="C14" s="47">
        <v>2015</v>
      </c>
      <c r="D14" s="3">
        <f>D20+D124+D241+D289+D320+D356+D372+D388+D441+D452+D502+D533+D544+D555+D616+D633+D566</f>
        <v>510206.2</v>
      </c>
      <c r="E14" s="3"/>
      <c r="F14" s="3">
        <f aca="true" t="shared" si="1" ref="F14:L14">F20+F124+F241+F289+F320+F356+F372+F388+F441+F452+F502+F533+F544+F555+F616+F633+F566</f>
        <v>76681.29999999999</v>
      </c>
      <c r="G14" s="3">
        <f t="shared" si="1"/>
        <v>395547.7</v>
      </c>
      <c r="H14" s="3">
        <f t="shared" si="1"/>
        <v>38171.50000000001</v>
      </c>
      <c r="I14" s="3">
        <f t="shared" si="1"/>
        <v>100161.2</v>
      </c>
      <c r="J14" s="3">
        <f t="shared" si="1"/>
        <v>17702.9</v>
      </c>
      <c r="K14" s="3">
        <f t="shared" si="1"/>
        <v>29375</v>
      </c>
      <c r="L14" s="3">
        <f t="shared" si="1"/>
        <v>5929.200000000001</v>
      </c>
      <c r="M14" s="14"/>
      <c r="N14" s="14"/>
    </row>
    <row r="15" spans="1:14" ht="21.75" customHeight="1">
      <c r="A15" s="171"/>
      <c r="B15" s="189"/>
      <c r="C15" s="65">
        <v>2016</v>
      </c>
      <c r="D15" s="65">
        <v>488108</v>
      </c>
      <c r="E15" s="65"/>
      <c r="F15" s="65">
        <v>38340.5</v>
      </c>
      <c r="G15" s="65">
        <v>388770</v>
      </c>
      <c r="H15" s="65">
        <v>20994</v>
      </c>
      <c r="I15" s="65">
        <v>84823</v>
      </c>
      <c r="J15" s="65">
        <v>9736</v>
      </c>
      <c r="K15" s="65">
        <v>14515</v>
      </c>
      <c r="L15" s="65"/>
      <c r="M15" s="14"/>
      <c r="N15" s="14"/>
    </row>
    <row r="16" spans="1:14" ht="13.5">
      <c r="A16" s="4"/>
      <c r="B16" s="193" t="s">
        <v>23</v>
      </c>
      <c r="C16" s="193"/>
      <c r="D16" s="55"/>
      <c r="E16" s="55"/>
      <c r="F16" s="55"/>
      <c r="G16" s="55"/>
      <c r="H16" s="55"/>
      <c r="I16" s="55"/>
      <c r="J16" s="55"/>
      <c r="K16" s="55"/>
      <c r="L16" s="55"/>
      <c r="M16" s="14"/>
      <c r="N16" s="14"/>
    </row>
    <row r="17" spans="1:14" ht="18" customHeight="1">
      <c r="A17" s="172"/>
      <c r="B17" s="111" t="s">
        <v>24</v>
      </c>
      <c r="C17" s="12" t="s">
        <v>22</v>
      </c>
      <c r="D17" s="16">
        <f>D22+D42+D78+D96+D101</f>
        <v>125188</v>
      </c>
      <c r="E17" s="16"/>
      <c r="F17" s="16">
        <f>F22+F42+F78+F96+F101</f>
        <v>17411.05</v>
      </c>
      <c r="G17" s="16">
        <f>G22+G42+G78+G96+G101</f>
        <v>95788</v>
      </c>
      <c r="H17" s="16">
        <f>H22+H42+H78+H96+H101</f>
        <v>14478.65</v>
      </c>
      <c r="I17" s="16">
        <f>I22+I42+I78+I96+I101</f>
        <v>29400</v>
      </c>
      <c r="J17" s="16">
        <f>J22+J42+J78+J96+J101</f>
        <v>1532.8</v>
      </c>
      <c r="K17" s="16">
        <f>K22+K42+K78+K96+K102</f>
        <v>0</v>
      </c>
      <c r="L17" s="16">
        <f>L22+L42+L78+L96+L102</f>
        <v>1399.6000000000001</v>
      </c>
      <c r="M17" s="14"/>
      <c r="N17" s="14"/>
    </row>
    <row r="18" spans="1:14" ht="18.75" customHeight="1">
      <c r="A18" s="173"/>
      <c r="B18" s="112"/>
      <c r="C18" s="12">
        <v>2013</v>
      </c>
      <c r="D18" s="6">
        <f>D23+D43+D79+D97+D102</f>
        <v>12223</v>
      </c>
      <c r="E18" s="6"/>
      <c r="F18" s="6">
        <f>F23+F43+F79+F97+F102</f>
        <v>6790</v>
      </c>
      <c r="G18" s="6">
        <f>G23+G43+G79+G97+G102</f>
        <v>5323</v>
      </c>
      <c r="H18" s="6">
        <f>H23+H43+H79+H97+H102</f>
        <v>5527</v>
      </c>
      <c r="I18" s="6">
        <f>I23+I43+I79+I97+I102</f>
        <v>6900</v>
      </c>
      <c r="J18" s="6">
        <f>J23+J43+J79+J97+J102</f>
        <v>1263</v>
      </c>
      <c r="K18" s="6">
        <f>K23+K43+K79+K97+K102</f>
        <v>0</v>
      </c>
      <c r="L18" s="6">
        <f>L23+L43+L79+L97+L102</f>
        <v>0</v>
      </c>
      <c r="M18" s="14"/>
      <c r="N18" s="14"/>
    </row>
    <row r="19" spans="1:14" ht="17.25" customHeight="1">
      <c r="A19" s="173"/>
      <c r="B19" s="112"/>
      <c r="C19" s="12">
        <v>2014</v>
      </c>
      <c r="D19" s="6">
        <f>D24+D44+D80+D98+D103</f>
        <v>78504</v>
      </c>
      <c r="E19" s="10"/>
      <c r="F19" s="6">
        <f aca="true" t="shared" si="2" ref="F19:L19">F24+F44+F80+F98+F103</f>
        <v>2885.3500000000004</v>
      </c>
      <c r="G19" s="6">
        <f t="shared" si="2"/>
        <v>62584</v>
      </c>
      <c r="H19" s="6">
        <f t="shared" si="2"/>
        <v>2751.3500000000004</v>
      </c>
      <c r="I19" s="6">
        <f t="shared" si="2"/>
        <v>15920</v>
      </c>
      <c r="J19" s="6">
        <f t="shared" si="2"/>
        <v>134</v>
      </c>
      <c r="K19" s="6">
        <f t="shared" si="2"/>
        <v>0</v>
      </c>
      <c r="L19" s="6">
        <f t="shared" si="2"/>
        <v>0</v>
      </c>
      <c r="M19" s="14"/>
      <c r="N19" s="14"/>
    </row>
    <row r="20" spans="1:14" ht="17.25" customHeight="1">
      <c r="A20" s="173"/>
      <c r="B20" s="112"/>
      <c r="C20" s="12">
        <v>2015</v>
      </c>
      <c r="D20" s="6">
        <f>D25+D45+D81+D99+D104</f>
        <v>34461</v>
      </c>
      <c r="E20" s="10"/>
      <c r="F20" s="6">
        <f aca="true" t="shared" si="3" ref="F20:L20">F25+F45+F81+F99+F104</f>
        <v>7735.7</v>
      </c>
      <c r="G20" s="6">
        <f t="shared" si="3"/>
        <v>27881</v>
      </c>
      <c r="H20" s="6">
        <f t="shared" si="3"/>
        <v>6200.299999999999</v>
      </c>
      <c r="I20" s="6">
        <f t="shared" si="3"/>
        <v>6580</v>
      </c>
      <c r="J20" s="6">
        <f t="shared" si="3"/>
        <v>135.8</v>
      </c>
      <c r="K20" s="6">
        <f t="shared" si="3"/>
        <v>0</v>
      </c>
      <c r="L20" s="6">
        <f t="shared" si="3"/>
        <v>1399.6000000000001</v>
      </c>
      <c r="M20" s="14"/>
      <c r="N20" s="14"/>
    </row>
    <row r="21" spans="1:40" s="52" customFormat="1" ht="18" customHeight="1">
      <c r="A21" s="174"/>
      <c r="B21" s="113"/>
      <c r="C21" s="52">
        <v>2016</v>
      </c>
      <c r="D21" s="52">
        <v>44770</v>
      </c>
      <c r="G21" s="52">
        <v>30430</v>
      </c>
      <c r="I21" s="52">
        <v>14340</v>
      </c>
      <c r="M21" s="65"/>
      <c r="N21" s="65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</row>
    <row r="22" spans="1:14" ht="13.5" customHeight="1">
      <c r="A22" s="178">
        <v>1</v>
      </c>
      <c r="B22" s="194" t="s">
        <v>25</v>
      </c>
      <c r="C22" s="12" t="s">
        <v>22</v>
      </c>
      <c r="D22" s="5">
        <f>D23+D24+D25</f>
        <v>38727</v>
      </c>
      <c r="E22" s="12"/>
      <c r="F22" s="5">
        <f aca="true" t="shared" si="4" ref="F22:L22">F23+F24+F25</f>
        <v>0</v>
      </c>
      <c r="G22" s="5">
        <f t="shared" si="4"/>
        <v>29857</v>
      </c>
      <c r="H22" s="5">
        <f t="shared" si="4"/>
        <v>0</v>
      </c>
      <c r="I22" s="5">
        <f t="shared" si="4"/>
        <v>8870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14"/>
      <c r="N22" s="14"/>
    </row>
    <row r="23" spans="1:14" ht="16.5" customHeight="1">
      <c r="A23" s="179"/>
      <c r="B23" s="195"/>
      <c r="C23" s="12">
        <v>2013</v>
      </c>
      <c r="D23" s="5">
        <v>1200</v>
      </c>
      <c r="E23" s="5"/>
      <c r="F23" s="6">
        <v>0</v>
      </c>
      <c r="G23" s="5">
        <v>0</v>
      </c>
      <c r="H23" s="5">
        <v>0</v>
      </c>
      <c r="I23" s="5">
        <v>1200</v>
      </c>
      <c r="J23" s="5">
        <v>0</v>
      </c>
      <c r="K23" s="5">
        <v>0</v>
      </c>
      <c r="L23" s="55">
        <v>0</v>
      </c>
      <c r="M23" s="14"/>
      <c r="N23" s="14"/>
    </row>
    <row r="24" spans="1:14" ht="16.5" customHeight="1">
      <c r="A24" s="179"/>
      <c r="B24" s="195"/>
      <c r="C24" s="12">
        <v>2014</v>
      </c>
      <c r="D24" s="5">
        <v>27927</v>
      </c>
      <c r="E24" s="12"/>
      <c r="F24" s="5">
        <v>0</v>
      </c>
      <c r="G24" s="5">
        <v>21217</v>
      </c>
      <c r="H24" s="5">
        <v>0</v>
      </c>
      <c r="I24" s="5">
        <v>6710</v>
      </c>
      <c r="J24" s="5">
        <v>0</v>
      </c>
      <c r="K24" s="5">
        <v>0</v>
      </c>
      <c r="L24" s="5">
        <v>0</v>
      </c>
      <c r="M24" s="14"/>
      <c r="N24" s="14"/>
    </row>
    <row r="25" spans="1:14" ht="16.5" customHeight="1">
      <c r="A25" s="179"/>
      <c r="B25" s="195"/>
      <c r="C25" s="13">
        <v>2015</v>
      </c>
      <c r="D25" s="5">
        <v>9600</v>
      </c>
      <c r="E25" s="12"/>
      <c r="F25" s="5">
        <v>0</v>
      </c>
      <c r="G25" s="5">
        <v>8640</v>
      </c>
      <c r="H25" s="5">
        <v>0</v>
      </c>
      <c r="I25" s="5">
        <v>960</v>
      </c>
      <c r="J25" s="5">
        <v>0</v>
      </c>
      <c r="K25" s="5">
        <v>0</v>
      </c>
      <c r="L25" s="5">
        <v>0</v>
      </c>
      <c r="M25" s="14"/>
      <c r="N25" s="14"/>
    </row>
    <row r="26" spans="1:40" s="52" customFormat="1" ht="17.25" customHeight="1">
      <c r="A26" s="180"/>
      <c r="B26" s="196"/>
      <c r="C26" s="52">
        <v>2016</v>
      </c>
      <c r="D26" s="52">
        <v>1400</v>
      </c>
      <c r="F26" s="52">
        <v>0</v>
      </c>
      <c r="G26" s="52">
        <v>10000</v>
      </c>
      <c r="H26" s="52">
        <v>0</v>
      </c>
      <c r="I26" s="52">
        <v>4000</v>
      </c>
      <c r="J26" s="52">
        <v>0</v>
      </c>
      <c r="K26" s="52">
        <v>0</v>
      </c>
      <c r="L26" s="52">
        <v>0</v>
      </c>
      <c r="M26" s="65"/>
      <c r="N26" s="65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</row>
    <row r="27" spans="1:14" s="22" customFormat="1" ht="13.5" customHeight="1">
      <c r="A27" s="102" t="s">
        <v>26</v>
      </c>
      <c r="B27" s="114" t="s">
        <v>27</v>
      </c>
      <c r="C27" s="91" t="s">
        <v>22</v>
      </c>
      <c r="D27" s="90">
        <f>D28+D29</f>
        <v>12027</v>
      </c>
      <c r="E27" s="91"/>
      <c r="F27" s="90">
        <v>0</v>
      </c>
      <c r="G27" s="90">
        <f>G28+G29</f>
        <v>5827</v>
      </c>
      <c r="H27" s="90">
        <v>0</v>
      </c>
      <c r="I27" s="90">
        <f>I28+I29</f>
        <v>6200</v>
      </c>
      <c r="J27" s="90">
        <v>0</v>
      </c>
      <c r="K27" s="90">
        <v>0</v>
      </c>
      <c r="L27" s="90">
        <v>0</v>
      </c>
      <c r="M27" s="21"/>
      <c r="N27" s="21"/>
    </row>
    <row r="28" spans="1:14" s="22" customFormat="1" ht="30" customHeight="1">
      <c r="A28" s="103"/>
      <c r="B28" s="115"/>
      <c r="C28" s="91">
        <v>2013</v>
      </c>
      <c r="D28" s="90">
        <v>1200</v>
      </c>
      <c r="E28" s="90"/>
      <c r="F28" s="90">
        <v>0</v>
      </c>
      <c r="G28" s="90">
        <v>0</v>
      </c>
      <c r="H28" s="90">
        <v>0</v>
      </c>
      <c r="I28" s="90">
        <v>1200</v>
      </c>
      <c r="J28" s="90">
        <v>0</v>
      </c>
      <c r="K28" s="90">
        <v>0</v>
      </c>
      <c r="L28" s="90">
        <v>0</v>
      </c>
      <c r="M28" s="96" t="s">
        <v>213</v>
      </c>
      <c r="N28" s="21"/>
    </row>
    <row r="29" spans="1:14" s="22" customFormat="1" ht="15.75" customHeight="1">
      <c r="A29" s="103"/>
      <c r="B29" s="115"/>
      <c r="C29" s="91">
        <v>2014</v>
      </c>
      <c r="D29" s="90">
        <v>10827</v>
      </c>
      <c r="E29" s="91"/>
      <c r="F29" s="90">
        <v>0</v>
      </c>
      <c r="G29" s="90">
        <v>5827</v>
      </c>
      <c r="H29" s="90">
        <v>0</v>
      </c>
      <c r="I29" s="90">
        <v>5000</v>
      </c>
      <c r="J29" s="90">
        <v>0</v>
      </c>
      <c r="K29" s="90">
        <v>0</v>
      </c>
      <c r="L29" s="90">
        <v>0</v>
      </c>
      <c r="M29" s="97"/>
      <c r="N29" s="21"/>
    </row>
    <row r="30" spans="1:14" s="22" customFormat="1" ht="15.75" customHeight="1">
      <c r="A30" s="103"/>
      <c r="B30" s="115"/>
      <c r="C30" s="91">
        <v>2015</v>
      </c>
      <c r="D30" s="90">
        <v>0</v>
      </c>
      <c r="E30" s="91"/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7"/>
      <c r="N30" s="21"/>
    </row>
    <row r="31" spans="1:14" s="22" customFormat="1" ht="16.5" customHeight="1">
      <c r="A31" s="107"/>
      <c r="B31" s="116"/>
      <c r="C31" s="91">
        <v>2016</v>
      </c>
      <c r="D31" s="90">
        <v>0</v>
      </c>
      <c r="E31" s="91"/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8"/>
      <c r="N31" s="21"/>
    </row>
    <row r="32" spans="1:14" s="22" customFormat="1" ht="19.5" customHeight="1">
      <c r="A32" s="102" t="s">
        <v>28</v>
      </c>
      <c r="B32" s="114" t="s">
        <v>29</v>
      </c>
      <c r="C32" s="20" t="s">
        <v>22</v>
      </c>
      <c r="D32" s="23">
        <v>17100</v>
      </c>
      <c r="E32" s="20"/>
      <c r="F32" s="23">
        <v>0</v>
      </c>
      <c r="G32" s="23">
        <v>15390</v>
      </c>
      <c r="H32" s="23">
        <v>0</v>
      </c>
      <c r="I32" s="23">
        <v>1710</v>
      </c>
      <c r="J32" s="23">
        <v>0</v>
      </c>
      <c r="K32" s="23">
        <v>0</v>
      </c>
      <c r="L32" s="23">
        <v>0</v>
      </c>
      <c r="M32" s="21"/>
      <c r="N32" s="21"/>
    </row>
    <row r="33" spans="1:14" s="22" customFormat="1" ht="18" customHeight="1">
      <c r="A33" s="103"/>
      <c r="B33" s="115"/>
      <c r="C33" s="20">
        <v>2013</v>
      </c>
      <c r="D33" s="23">
        <v>0</v>
      </c>
      <c r="E33" s="20"/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135" t="s">
        <v>212</v>
      </c>
      <c r="N33" s="21"/>
    </row>
    <row r="34" spans="1:14" s="22" customFormat="1" ht="30" customHeight="1">
      <c r="A34" s="103"/>
      <c r="B34" s="115"/>
      <c r="C34" s="20">
        <v>2014</v>
      </c>
      <c r="D34" s="23">
        <v>17100</v>
      </c>
      <c r="E34" s="20"/>
      <c r="F34" s="23">
        <v>0</v>
      </c>
      <c r="G34" s="23">
        <v>15390</v>
      </c>
      <c r="H34" s="23">
        <v>0</v>
      </c>
      <c r="I34" s="23">
        <v>1710</v>
      </c>
      <c r="J34" s="23">
        <v>0</v>
      </c>
      <c r="K34" s="23">
        <v>0</v>
      </c>
      <c r="L34" s="23">
        <v>0</v>
      </c>
      <c r="M34" s="253"/>
      <c r="N34" s="21"/>
    </row>
    <row r="35" spans="1:14" s="22" customFormat="1" ht="30" customHeight="1">
      <c r="A35" s="103"/>
      <c r="B35" s="115"/>
      <c r="C35" s="20">
        <v>2015</v>
      </c>
      <c r="D35" s="23">
        <v>0</v>
      </c>
      <c r="E35" s="20"/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53"/>
      <c r="N35" s="21"/>
    </row>
    <row r="36" spans="1:14" s="22" customFormat="1" ht="18.75" customHeight="1">
      <c r="A36" s="107"/>
      <c r="B36" s="116"/>
      <c r="C36" s="91">
        <v>2016</v>
      </c>
      <c r="D36" s="90">
        <v>0</v>
      </c>
      <c r="E36" s="91"/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254"/>
      <c r="N36" s="21"/>
    </row>
    <row r="37" spans="1:14" s="22" customFormat="1" ht="25.5" customHeight="1">
      <c r="A37" s="102" t="s">
        <v>61</v>
      </c>
      <c r="B37" s="114" t="s">
        <v>279</v>
      </c>
      <c r="C37" s="20" t="s">
        <v>22</v>
      </c>
      <c r="D37" s="23">
        <v>9600</v>
      </c>
      <c r="E37" s="20"/>
      <c r="F37" s="23">
        <v>0</v>
      </c>
      <c r="G37" s="23">
        <v>8640</v>
      </c>
      <c r="H37" s="23">
        <v>0</v>
      </c>
      <c r="I37" s="23">
        <v>960</v>
      </c>
      <c r="J37" s="23">
        <v>0</v>
      </c>
      <c r="K37" s="23">
        <v>0</v>
      </c>
      <c r="L37" s="23">
        <v>0</v>
      </c>
      <c r="M37" s="21"/>
      <c r="N37" s="21"/>
    </row>
    <row r="38" spans="1:14" s="22" customFormat="1" ht="25.5" customHeight="1">
      <c r="A38" s="103"/>
      <c r="B38" s="115"/>
      <c r="C38" s="20">
        <v>2015</v>
      </c>
      <c r="D38" s="23">
        <v>9600</v>
      </c>
      <c r="E38" s="20"/>
      <c r="F38" s="23">
        <v>0</v>
      </c>
      <c r="G38" s="23">
        <v>8640</v>
      </c>
      <c r="H38" s="23">
        <v>0</v>
      </c>
      <c r="I38" s="27">
        <v>960</v>
      </c>
      <c r="J38" s="23">
        <v>0</v>
      </c>
      <c r="K38" s="23">
        <v>0</v>
      </c>
      <c r="L38" s="23">
        <v>0</v>
      </c>
      <c r="M38" s="212" t="s">
        <v>349</v>
      </c>
      <c r="N38" s="21"/>
    </row>
    <row r="39" spans="1:14" s="22" customFormat="1" ht="57" customHeight="1">
      <c r="A39" s="107"/>
      <c r="B39" s="116"/>
      <c r="C39" s="91">
        <v>2016</v>
      </c>
      <c r="D39" s="23">
        <v>0</v>
      </c>
      <c r="E39" s="20"/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14"/>
      <c r="N39" s="21"/>
    </row>
    <row r="40" spans="1:14" s="22" customFormat="1" ht="57" customHeight="1">
      <c r="A40" s="102" t="s">
        <v>113</v>
      </c>
      <c r="B40" s="114" t="s">
        <v>345</v>
      </c>
      <c r="C40" s="20" t="s">
        <v>22</v>
      </c>
      <c r="D40" s="23">
        <v>12000</v>
      </c>
      <c r="E40" s="20"/>
      <c r="F40" s="23"/>
      <c r="G40" s="23">
        <v>10800</v>
      </c>
      <c r="H40" s="23"/>
      <c r="I40" s="23">
        <v>1200</v>
      </c>
      <c r="J40" s="23"/>
      <c r="K40" s="23"/>
      <c r="L40" s="23"/>
      <c r="M40" s="24"/>
      <c r="N40" s="21"/>
    </row>
    <row r="41" spans="1:14" s="22" customFormat="1" ht="57" customHeight="1">
      <c r="A41" s="107"/>
      <c r="B41" s="116"/>
      <c r="C41" s="20">
        <v>2016</v>
      </c>
      <c r="D41" s="90">
        <v>0</v>
      </c>
      <c r="E41" s="91"/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24"/>
      <c r="N41" s="21"/>
    </row>
    <row r="42" spans="1:14" ht="24" customHeight="1">
      <c r="A42" s="175" t="s">
        <v>5</v>
      </c>
      <c r="B42" s="111" t="s">
        <v>30</v>
      </c>
      <c r="C42" s="12" t="s">
        <v>22</v>
      </c>
      <c r="D42" s="5">
        <f>D43+D44+D45</f>
        <v>53131</v>
      </c>
      <c r="E42" s="12"/>
      <c r="F42" s="5">
        <f aca="true" t="shared" si="5" ref="F42:L42">F43+F44+F45</f>
        <v>17175.05</v>
      </c>
      <c r="G42" s="5">
        <f t="shared" si="5"/>
        <v>48631</v>
      </c>
      <c r="H42" s="5">
        <f t="shared" si="5"/>
        <v>14478.65</v>
      </c>
      <c r="I42" s="5">
        <f t="shared" si="5"/>
        <v>4500</v>
      </c>
      <c r="J42" s="5">
        <f t="shared" si="5"/>
        <v>1296.8</v>
      </c>
      <c r="K42" s="5">
        <f t="shared" si="5"/>
        <v>0</v>
      </c>
      <c r="L42" s="5">
        <f t="shared" si="5"/>
        <v>1399.6000000000001</v>
      </c>
      <c r="M42" s="14"/>
      <c r="N42" s="14"/>
    </row>
    <row r="43" spans="1:14" ht="24" customHeight="1">
      <c r="A43" s="176"/>
      <c r="B43" s="112"/>
      <c r="C43" s="12">
        <v>2013</v>
      </c>
      <c r="D43" s="5">
        <f>D48+D52+D57+D62+D67</f>
        <v>6323</v>
      </c>
      <c r="E43" s="12"/>
      <c r="F43" s="5">
        <f aca="true" t="shared" si="6" ref="F43:L43">F48+F52+F57+F62+F67</f>
        <v>6688</v>
      </c>
      <c r="G43" s="5">
        <f t="shared" si="6"/>
        <v>5323</v>
      </c>
      <c r="H43" s="5">
        <f t="shared" si="6"/>
        <v>5527</v>
      </c>
      <c r="I43" s="5">
        <f t="shared" si="6"/>
        <v>1000</v>
      </c>
      <c r="J43" s="5">
        <f t="shared" si="6"/>
        <v>1161</v>
      </c>
      <c r="K43" s="5">
        <f t="shared" si="6"/>
        <v>0</v>
      </c>
      <c r="L43" s="5">
        <f t="shared" si="6"/>
        <v>0</v>
      </c>
      <c r="M43" s="14"/>
      <c r="N43" s="14"/>
    </row>
    <row r="44" spans="1:14" ht="21.75" customHeight="1">
      <c r="A44" s="176"/>
      <c r="B44" s="112"/>
      <c r="C44" s="12">
        <v>2014</v>
      </c>
      <c r="D44" s="5">
        <f>D49+D53+D58+D63+D68+D75</f>
        <v>26467</v>
      </c>
      <c r="E44" s="12"/>
      <c r="F44" s="5">
        <f aca="true" t="shared" si="7" ref="F44:L44">F49+F53+F58+F63+F68+F75</f>
        <v>2751.3500000000004</v>
      </c>
      <c r="G44" s="5">
        <f t="shared" si="7"/>
        <v>24467</v>
      </c>
      <c r="H44" s="5">
        <f t="shared" si="7"/>
        <v>2751.3500000000004</v>
      </c>
      <c r="I44" s="5">
        <f t="shared" si="7"/>
        <v>2000</v>
      </c>
      <c r="J44" s="5">
        <f t="shared" si="7"/>
        <v>0</v>
      </c>
      <c r="K44" s="5">
        <f t="shared" si="7"/>
        <v>0</v>
      </c>
      <c r="L44" s="5">
        <f t="shared" si="7"/>
        <v>0</v>
      </c>
      <c r="M44" s="14"/>
      <c r="N44" s="14"/>
    </row>
    <row r="45" spans="1:14" ht="21.75" customHeight="1">
      <c r="A45" s="176"/>
      <c r="B45" s="112"/>
      <c r="C45" s="12">
        <v>2015</v>
      </c>
      <c r="D45" s="5">
        <v>20341</v>
      </c>
      <c r="E45" s="12"/>
      <c r="F45" s="5">
        <f>F50+F54+F64+F71+F76</f>
        <v>7735.7</v>
      </c>
      <c r="G45" s="5">
        <v>18841</v>
      </c>
      <c r="H45" s="5">
        <f>H50+H54+H64+H71+H76</f>
        <v>6200.299999999999</v>
      </c>
      <c r="I45" s="5">
        <f>I50+I54+I64+I71+I76+I59</f>
        <v>1500</v>
      </c>
      <c r="J45" s="5">
        <f>J50+J54+J64+J71+J76</f>
        <v>135.8</v>
      </c>
      <c r="K45" s="5">
        <f>K50+K54+K64+K71+K76</f>
        <v>0</v>
      </c>
      <c r="L45" s="5">
        <f>L50+L54+L64+L71+L76</f>
        <v>1399.6000000000001</v>
      </c>
      <c r="M45" s="14"/>
      <c r="N45" s="14"/>
    </row>
    <row r="46" spans="1:14" ht="21.75" customHeight="1">
      <c r="A46" s="177"/>
      <c r="B46" s="113"/>
      <c r="C46" s="65">
        <v>2016</v>
      </c>
      <c r="D46" s="65">
        <v>12930</v>
      </c>
      <c r="E46" s="65"/>
      <c r="F46" s="65"/>
      <c r="G46" s="65">
        <v>10430</v>
      </c>
      <c r="H46" s="65"/>
      <c r="I46" s="65">
        <v>2500</v>
      </c>
      <c r="J46" s="65"/>
      <c r="K46" s="65"/>
      <c r="L46" s="65"/>
      <c r="M46" s="14"/>
      <c r="N46" s="14"/>
    </row>
    <row r="47" spans="1:14" s="22" customFormat="1" ht="19.5" customHeight="1">
      <c r="A47" s="102" t="s">
        <v>31</v>
      </c>
      <c r="B47" s="96" t="s">
        <v>32</v>
      </c>
      <c r="C47" s="20" t="s">
        <v>22</v>
      </c>
      <c r="D47" s="23">
        <v>5660</v>
      </c>
      <c r="E47" s="20"/>
      <c r="F47" s="23">
        <f>F48+F50</f>
        <v>10718.3</v>
      </c>
      <c r="G47" s="23">
        <v>4660</v>
      </c>
      <c r="H47" s="23">
        <v>8949.1</v>
      </c>
      <c r="I47" s="23">
        <v>1000</v>
      </c>
      <c r="J47" s="23">
        <v>902.8</v>
      </c>
      <c r="K47" s="23">
        <v>0</v>
      </c>
      <c r="L47" s="23">
        <v>866.4</v>
      </c>
      <c r="M47" s="21"/>
      <c r="N47" s="21"/>
    </row>
    <row r="48" spans="1:14" s="22" customFormat="1" ht="123" customHeight="1">
      <c r="A48" s="103"/>
      <c r="B48" s="97"/>
      <c r="C48" s="20">
        <v>2013</v>
      </c>
      <c r="D48" s="23">
        <v>5660</v>
      </c>
      <c r="E48" s="20"/>
      <c r="F48" s="23">
        <v>6294</v>
      </c>
      <c r="G48" s="23">
        <v>4660</v>
      </c>
      <c r="H48" s="23">
        <v>5527</v>
      </c>
      <c r="I48" s="23">
        <v>1000</v>
      </c>
      <c r="J48" s="23">
        <v>767</v>
      </c>
      <c r="K48" s="23">
        <v>0</v>
      </c>
      <c r="L48" s="23">
        <v>0</v>
      </c>
      <c r="M48" s="21" t="s">
        <v>249</v>
      </c>
      <c r="N48" s="21"/>
    </row>
    <row r="49" spans="1:14" s="22" customFormat="1" ht="20.25" customHeight="1">
      <c r="A49" s="103"/>
      <c r="B49" s="97"/>
      <c r="C49" s="20">
        <v>2014</v>
      </c>
      <c r="D49" s="23">
        <v>0</v>
      </c>
      <c r="E49" s="20"/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1"/>
      <c r="N49" s="21"/>
    </row>
    <row r="50" spans="1:14" s="22" customFormat="1" ht="223.5" customHeight="1">
      <c r="A50" s="107"/>
      <c r="B50" s="98"/>
      <c r="C50" s="20">
        <v>2015</v>
      </c>
      <c r="D50" s="23">
        <v>0</v>
      </c>
      <c r="E50" s="20"/>
      <c r="F50" s="23">
        <v>4424.3</v>
      </c>
      <c r="G50" s="23">
        <v>0</v>
      </c>
      <c r="H50" s="23">
        <v>3422.1</v>
      </c>
      <c r="I50" s="23">
        <v>0</v>
      </c>
      <c r="J50" s="23">
        <v>135.8</v>
      </c>
      <c r="K50" s="23">
        <v>0</v>
      </c>
      <c r="L50" s="23">
        <v>866.4</v>
      </c>
      <c r="M50" s="21" t="s">
        <v>323</v>
      </c>
      <c r="N50" s="21"/>
    </row>
    <row r="51" spans="1:14" s="22" customFormat="1" ht="19.5" customHeight="1">
      <c r="A51" s="102" t="s">
        <v>33</v>
      </c>
      <c r="B51" s="96" t="s">
        <v>34</v>
      </c>
      <c r="C51" s="20" t="s">
        <v>22</v>
      </c>
      <c r="D51" s="23">
        <v>663</v>
      </c>
      <c r="E51" s="20"/>
      <c r="F51" s="23">
        <f>F52+F54+F55</f>
        <v>706.5</v>
      </c>
      <c r="G51" s="23">
        <v>663</v>
      </c>
      <c r="H51" s="23">
        <v>0</v>
      </c>
      <c r="I51" s="23">
        <v>0</v>
      </c>
      <c r="J51" s="23">
        <v>394</v>
      </c>
      <c r="K51" s="23">
        <v>0</v>
      </c>
      <c r="L51" s="23">
        <v>209.5</v>
      </c>
      <c r="M51" s="21"/>
      <c r="N51" s="21"/>
    </row>
    <row r="52" spans="1:14" s="22" customFormat="1" ht="18.75" customHeight="1">
      <c r="A52" s="103"/>
      <c r="B52" s="97"/>
      <c r="C52" s="20">
        <v>2013</v>
      </c>
      <c r="D52" s="23">
        <v>663</v>
      </c>
      <c r="E52" s="20"/>
      <c r="F52" s="23">
        <v>394</v>
      </c>
      <c r="G52" s="23">
        <v>663</v>
      </c>
      <c r="H52" s="23">
        <v>0</v>
      </c>
      <c r="I52" s="23">
        <v>0</v>
      </c>
      <c r="J52" s="23">
        <v>394</v>
      </c>
      <c r="K52" s="23">
        <v>0</v>
      </c>
      <c r="L52" s="23">
        <v>0</v>
      </c>
      <c r="M52" s="21"/>
      <c r="N52" s="21"/>
    </row>
    <row r="53" spans="1:14" s="22" customFormat="1" ht="18.75" customHeight="1">
      <c r="A53" s="103"/>
      <c r="B53" s="97"/>
      <c r="C53" s="20">
        <v>2014</v>
      </c>
      <c r="D53" s="23">
        <v>0</v>
      </c>
      <c r="E53" s="20"/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1"/>
      <c r="N53" s="21"/>
    </row>
    <row r="54" spans="1:14" s="22" customFormat="1" ht="136.5" customHeight="1">
      <c r="A54" s="103"/>
      <c r="B54" s="97"/>
      <c r="C54" s="20">
        <v>2015</v>
      </c>
      <c r="D54" s="23">
        <v>0</v>
      </c>
      <c r="E54" s="20"/>
      <c r="F54" s="23">
        <v>209.5</v>
      </c>
      <c r="G54" s="23">
        <v>0</v>
      </c>
      <c r="H54" s="23">
        <v>0</v>
      </c>
      <c r="I54" s="23">
        <v>0</v>
      </c>
      <c r="J54" s="23"/>
      <c r="K54" s="23">
        <v>0</v>
      </c>
      <c r="L54" s="23">
        <v>209.5</v>
      </c>
      <c r="M54" s="21" t="s">
        <v>320</v>
      </c>
      <c r="N54" s="21"/>
    </row>
    <row r="55" spans="1:14" s="22" customFormat="1" ht="90.75" customHeight="1">
      <c r="A55" s="107"/>
      <c r="B55" s="98"/>
      <c r="C55" s="91">
        <v>2016</v>
      </c>
      <c r="D55" s="91"/>
      <c r="E55" s="91"/>
      <c r="F55" s="91">
        <v>103</v>
      </c>
      <c r="G55" s="91"/>
      <c r="H55" s="91"/>
      <c r="I55" s="91"/>
      <c r="J55" s="91"/>
      <c r="K55" s="91"/>
      <c r="L55" s="91">
        <v>103</v>
      </c>
      <c r="M55" s="252" t="s">
        <v>350</v>
      </c>
      <c r="N55" s="21"/>
    </row>
    <row r="56" spans="1:14" s="22" customFormat="1" ht="21" customHeight="1">
      <c r="A56" s="102" t="s">
        <v>35</v>
      </c>
      <c r="B56" s="96" t="s">
        <v>36</v>
      </c>
      <c r="C56" s="20" t="s">
        <v>22</v>
      </c>
      <c r="D56" s="23">
        <f>D58+D59</f>
        <v>13580</v>
      </c>
      <c r="E56" s="20"/>
      <c r="F56" s="23">
        <f>F58+F59</f>
        <v>996.4</v>
      </c>
      <c r="G56" s="23">
        <f>G58+G59</f>
        <v>12580</v>
      </c>
      <c r="H56" s="23">
        <f>H58+H59</f>
        <v>996.4</v>
      </c>
      <c r="I56" s="23">
        <f>I58+I59</f>
        <v>1000</v>
      </c>
      <c r="J56" s="23">
        <v>0</v>
      </c>
      <c r="K56" s="23">
        <v>0</v>
      </c>
      <c r="L56" s="23">
        <v>0</v>
      </c>
      <c r="M56" s="21"/>
      <c r="N56" s="21"/>
    </row>
    <row r="57" spans="1:14" s="22" customFormat="1" ht="22.5" customHeight="1">
      <c r="A57" s="103"/>
      <c r="B57" s="97"/>
      <c r="C57" s="20">
        <v>2013</v>
      </c>
      <c r="D57" s="23">
        <v>0</v>
      </c>
      <c r="E57" s="20"/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1"/>
      <c r="N57" s="21"/>
    </row>
    <row r="58" spans="1:14" s="22" customFormat="1" ht="74.25" customHeight="1">
      <c r="A58" s="103"/>
      <c r="B58" s="97"/>
      <c r="C58" s="20">
        <v>2014</v>
      </c>
      <c r="D58" s="23">
        <v>10292</v>
      </c>
      <c r="E58" s="20">
        <f>G58+I58</f>
        <v>10292</v>
      </c>
      <c r="F58" s="23">
        <v>996.4</v>
      </c>
      <c r="G58" s="23">
        <v>9792</v>
      </c>
      <c r="H58" s="23">
        <v>996.4</v>
      </c>
      <c r="I58" s="23">
        <v>500</v>
      </c>
      <c r="J58" s="23">
        <v>0</v>
      </c>
      <c r="K58" s="23">
        <v>0</v>
      </c>
      <c r="L58" s="23">
        <v>0</v>
      </c>
      <c r="M58" s="21" t="s">
        <v>198</v>
      </c>
      <c r="N58" s="21"/>
    </row>
    <row r="59" spans="1:14" s="22" customFormat="1" ht="43.5" customHeight="1">
      <c r="A59" s="103"/>
      <c r="B59" s="97"/>
      <c r="C59" s="20">
        <v>2015</v>
      </c>
      <c r="D59" s="27">
        <v>3288</v>
      </c>
      <c r="E59" s="29"/>
      <c r="F59" s="27">
        <v>0</v>
      </c>
      <c r="G59" s="27">
        <v>2788</v>
      </c>
      <c r="H59" s="27">
        <v>0</v>
      </c>
      <c r="I59" s="27">
        <v>500</v>
      </c>
      <c r="J59" s="27">
        <v>0</v>
      </c>
      <c r="K59" s="27">
        <v>0</v>
      </c>
      <c r="L59" s="27">
        <v>0</v>
      </c>
      <c r="M59" s="21"/>
      <c r="N59" s="21"/>
    </row>
    <row r="60" spans="1:14" s="22" customFormat="1" ht="27" customHeight="1">
      <c r="A60" s="107"/>
      <c r="B60" s="98"/>
      <c r="C60" s="91">
        <v>2016</v>
      </c>
      <c r="D60" s="91">
        <v>2500</v>
      </c>
      <c r="E60" s="91"/>
      <c r="F60" s="91"/>
      <c r="G60" s="91">
        <v>1500</v>
      </c>
      <c r="H60" s="91"/>
      <c r="I60" s="91">
        <v>100</v>
      </c>
      <c r="J60" s="91"/>
      <c r="K60" s="91"/>
      <c r="L60" s="91"/>
      <c r="M60" s="21"/>
      <c r="N60" s="21"/>
    </row>
    <row r="61" spans="1:14" s="22" customFormat="1" ht="18.75" customHeight="1">
      <c r="A61" s="102" t="s">
        <v>37</v>
      </c>
      <c r="B61" s="96" t="s">
        <v>38</v>
      </c>
      <c r="C61" s="20" t="s">
        <v>22</v>
      </c>
      <c r="D61" s="23">
        <f>D63+D64</f>
        <v>6160</v>
      </c>
      <c r="E61" s="20">
        <f>G61+I61</f>
        <v>6160</v>
      </c>
      <c r="F61" s="23">
        <f>F63+F64+F65</f>
        <v>1064.2</v>
      </c>
      <c r="G61" s="23">
        <f>G63+G64</f>
        <v>5460</v>
      </c>
      <c r="H61" s="23">
        <f>H63+H64</f>
        <v>791.5</v>
      </c>
      <c r="I61" s="23">
        <f>I63+I64</f>
        <v>700</v>
      </c>
      <c r="J61" s="23">
        <v>0</v>
      </c>
      <c r="K61" s="23">
        <v>0</v>
      </c>
      <c r="L61" s="23">
        <v>0</v>
      </c>
      <c r="M61" s="21"/>
      <c r="N61" s="21"/>
    </row>
    <row r="62" spans="1:14" s="22" customFormat="1" ht="21" customHeight="1">
      <c r="A62" s="103"/>
      <c r="B62" s="97"/>
      <c r="C62" s="20">
        <v>2013</v>
      </c>
      <c r="D62" s="23">
        <v>0</v>
      </c>
      <c r="E62" s="20"/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1"/>
      <c r="N62" s="21"/>
    </row>
    <row r="63" spans="1:14" s="22" customFormat="1" ht="102" customHeight="1">
      <c r="A63" s="103"/>
      <c r="B63" s="97"/>
      <c r="C63" s="20">
        <v>2014</v>
      </c>
      <c r="D63" s="23">
        <v>5652</v>
      </c>
      <c r="E63" s="20">
        <f>G63+I63</f>
        <v>5652</v>
      </c>
      <c r="F63" s="23">
        <v>791.5</v>
      </c>
      <c r="G63" s="23">
        <v>5152</v>
      </c>
      <c r="H63" s="23">
        <v>791.5</v>
      </c>
      <c r="I63" s="23">
        <v>500</v>
      </c>
      <c r="J63" s="23">
        <v>0</v>
      </c>
      <c r="K63" s="23">
        <v>0</v>
      </c>
      <c r="L63" s="23">
        <v>0</v>
      </c>
      <c r="M63" s="21" t="s">
        <v>199</v>
      </c>
      <c r="N63" s="21"/>
    </row>
    <row r="64" spans="1:14" s="22" customFormat="1" ht="60" customHeight="1">
      <c r="A64" s="103"/>
      <c r="B64" s="97"/>
      <c r="C64" s="20">
        <v>2015</v>
      </c>
      <c r="D64" s="23">
        <v>508</v>
      </c>
      <c r="E64" s="20"/>
      <c r="F64" s="23">
        <v>152.7</v>
      </c>
      <c r="G64" s="23">
        <v>308</v>
      </c>
      <c r="H64" s="23">
        <v>0</v>
      </c>
      <c r="I64" s="27">
        <v>200</v>
      </c>
      <c r="J64" s="23">
        <v>0</v>
      </c>
      <c r="K64" s="23">
        <v>0</v>
      </c>
      <c r="L64" s="23">
        <v>152.7</v>
      </c>
      <c r="M64" s="21" t="s">
        <v>321</v>
      </c>
      <c r="N64" s="21"/>
    </row>
    <row r="65" spans="1:14" s="22" customFormat="1" ht="41.25" customHeight="1">
      <c r="A65" s="107"/>
      <c r="B65" s="98"/>
      <c r="C65" s="20">
        <v>2016</v>
      </c>
      <c r="D65" s="20">
        <v>649</v>
      </c>
      <c r="E65" s="20"/>
      <c r="F65" s="20">
        <v>120</v>
      </c>
      <c r="G65" s="20">
        <v>149</v>
      </c>
      <c r="H65" s="20"/>
      <c r="I65" s="20">
        <v>500</v>
      </c>
      <c r="J65" s="20"/>
      <c r="K65" s="20"/>
      <c r="L65" s="20">
        <v>120</v>
      </c>
      <c r="M65" s="21" t="s">
        <v>351</v>
      </c>
      <c r="N65" s="21"/>
    </row>
    <row r="66" spans="1:14" s="22" customFormat="1" ht="19.5" customHeight="1">
      <c r="A66" s="102" t="s">
        <v>39</v>
      </c>
      <c r="B66" s="96" t="s">
        <v>40</v>
      </c>
      <c r="C66" s="20" t="s">
        <v>22</v>
      </c>
      <c r="D66" s="23">
        <f>D67+D68+D71</f>
        <v>6178</v>
      </c>
      <c r="E66" s="20"/>
      <c r="F66" s="23">
        <f aca="true" t="shared" si="8" ref="F66:L66">F67+F68+F71</f>
        <v>3121.1499999999996</v>
      </c>
      <c r="G66" s="23">
        <f t="shared" si="8"/>
        <v>5378</v>
      </c>
      <c r="H66" s="23">
        <f t="shared" si="8"/>
        <v>2950.1499999999996</v>
      </c>
      <c r="I66" s="23">
        <f t="shared" si="8"/>
        <v>800</v>
      </c>
      <c r="J66" s="23">
        <f t="shared" si="8"/>
        <v>0</v>
      </c>
      <c r="K66" s="23">
        <f t="shared" si="8"/>
        <v>0</v>
      </c>
      <c r="L66" s="23">
        <f t="shared" si="8"/>
        <v>171</v>
      </c>
      <c r="M66" s="21"/>
      <c r="N66" s="21"/>
    </row>
    <row r="67" spans="1:14" s="22" customFormat="1" ht="18" customHeight="1">
      <c r="A67" s="103"/>
      <c r="B67" s="97"/>
      <c r="C67" s="20">
        <v>2013</v>
      </c>
      <c r="D67" s="23">
        <v>0</v>
      </c>
      <c r="E67" s="20"/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/>
      <c r="N67" s="21"/>
    </row>
    <row r="68" spans="1:14" s="22" customFormat="1" ht="14.25" customHeight="1">
      <c r="A68" s="103"/>
      <c r="B68" s="97"/>
      <c r="C68" s="197">
        <v>2014</v>
      </c>
      <c r="D68" s="168">
        <v>2849</v>
      </c>
      <c r="E68" s="20">
        <f>G68+I68</f>
        <v>2849</v>
      </c>
      <c r="F68" s="168">
        <v>171.95</v>
      </c>
      <c r="G68" s="168">
        <v>2349</v>
      </c>
      <c r="H68" s="168">
        <v>171.95</v>
      </c>
      <c r="I68" s="168">
        <v>500</v>
      </c>
      <c r="J68" s="168">
        <v>0</v>
      </c>
      <c r="K68" s="136">
        <v>0</v>
      </c>
      <c r="L68" s="136">
        <v>0</v>
      </c>
      <c r="M68" s="96"/>
      <c r="N68" s="21"/>
    </row>
    <row r="69" spans="1:14" s="22" customFormat="1" ht="14.25" customHeight="1" hidden="1">
      <c r="A69" s="103"/>
      <c r="B69" s="97"/>
      <c r="C69" s="197"/>
      <c r="D69" s="168"/>
      <c r="E69" s="20"/>
      <c r="F69" s="168"/>
      <c r="G69" s="168"/>
      <c r="H69" s="168"/>
      <c r="I69" s="168"/>
      <c r="J69" s="168"/>
      <c r="K69" s="137"/>
      <c r="L69" s="137"/>
      <c r="M69" s="97"/>
      <c r="N69" s="21"/>
    </row>
    <row r="70" spans="1:14" s="22" customFormat="1" ht="12" customHeight="1">
      <c r="A70" s="103"/>
      <c r="B70" s="97"/>
      <c r="C70" s="197"/>
      <c r="D70" s="168"/>
      <c r="E70" s="20"/>
      <c r="F70" s="168"/>
      <c r="G70" s="168"/>
      <c r="H70" s="168"/>
      <c r="I70" s="168"/>
      <c r="J70" s="168"/>
      <c r="K70" s="138"/>
      <c r="L70" s="138"/>
      <c r="M70" s="98"/>
      <c r="N70" s="21"/>
    </row>
    <row r="71" spans="1:14" s="22" customFormat="1" ht="63" customHeight="1">
      <c r="A71" s="103"/>
      <c r="B71" s="97"/>
      <c r="C71" s="42">
        <v>2015</v>
      </c>
      <c r="D71" s="58">
        <v>3329</v>
      </c>
      <c r="E71" s="42"/>
      <c r="F71" s="58">
        <v>2949.2</v>
      </c>
      <c r="G71" s="58">
        <v>3029</v>
      </c>
      <c r="H71" s="58">
        <v>2778.2</v>
      </c>
      <c r="I71" s="59">
        <v>300</v>
      </c>
      <c r="J71" s="58">
        <v>0</v>
      </c>
      <c r="K71" s="58">
        <v>0</v>
      </c>
      <c r="L71" s="58">
        <v>171</v>
      </c>
      <c r="M71" s="69" t="s">
        <v>322</v>
      </c>
      <c r="N71" s="21"/>
    </row>
    <row r="72" spans="1:14" s="70" customFormat="1" ht="48" customHeight="1">
      <c r="A72" s="107"/>
      <c r="B72" s="98"/>
      <c r="C72" s="20">
        <v>2016</v>
      </c>
      <c r="D72" s="20">
        <v>3529</v>
      </c>
      <c r="E72" s="20"/>
      <c r="F72" s="20"/>
      <c r="G72" s="20">
        <v>3029</v>
      </c>
      <c r="H72" s="20"/>
      <c r="I72" s="20">
        <v>500</v>
      </c>
      <c r="J72" s="20"/>
      <c r="K72" s="20"/>
      <c r="L72" s="20"/>
      <c r="M72" s="20"/>
      <c r="N72" s="20"/>
    </row>
    <row r="73" spans="1:14" s="22" customFormat="1" ht="21" customHeight="1">
      <c r="A73" s="102" t="s">
        <v>41</v>
      </c>
      <c r="B73" s="96" t="s">
        <v>42</v>
      </c>
      <c r="C73" s="42" t="s">
        <v>22</v>
      </c>
      <c r="D73" s="58">
        <f>D74+D75+D76</f>
        <v>20890</v>
      </c>
      <c r="E73" s="20"/>
      <c r="F73" s="58">
        <f aca="true" t="shared" si="9" ref="F73:L73">F74+F75+F76</f>
        <v>791.5</v>
      </c>
      <c r="G73" s="58">
        <f t="shared" si="9"/>
        <v>19890</v>
      </c>
      <c r="H73" s="58">
        <f t="shared" si="9"/>
        <v>791.5</v>
      </c>
      <c r="I73" s="58">
        <f t="shared" si="9"/>
        <v>1000</v>
      </c>
      <c r="J73" s="58">
        <f t="shared" si="9"/>
        <v>0</v>
      </c>
      <c r="K73" s="58">
        <f t="shared" si="9"/>
        <v>0</v>
      </c>
      <c r="L73" s="58">
        <f t="shared" si="9"/>
        <v>0</v>
      </c>
      <c r="M73" s="21"/>
      <c r="N73" s="21"/>
    </row>
    <row r="74" spans="1:14" s="22" customFormat="1" ht="19.5" customHeight="1">
      <c r="A74" s="103"/>
      <c r="B74" s="97"/>
      <c r="C74" s="42">
        <v>2013</v>
      </c>
      <c r="D74" s="58">
        <v>0</v>
      </c>
      <c r="E74" s="20"/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23">
        <v>0</v>
      </c>
      <c r="L74" s="23">
        <v>0</v>
      </c>
      <c r="M74" s="21"/>
      <c r="N74" s="21"/>
    </row>
    <row r="75" spans="1:14" s="22" customFormat="1" ht="103.5" customHeight="1">
      <c r="A75" s="103"/>
      <c r="B75" s="97"/>
      <c r="C75" s="42">
        <v>2014</v>
      </c>
      <c r="D75" s="58">
        <v>7674</v>
      </c>
      <c r="E75" s="20">
        <f>G75+I75</f>
        <v>7674</v>
      </c>
      <c r="F75" s="58">
        <v>791.5</v>
      </c>
      <c r="G75" s="58">
        <v>7174</v>
      </c>
      <c r="H75" s="58">
        <v>791.5</v>
      </c>
      <c r="I75" s="58">
        <v>500</v>
      </c>
      <c r="J75" s="58">
        <v>0</v>
      </c>
      <c r="K75" s="23">
        <v>0</v>
      </c>
      <c r="L75" s="23">
        <v>0</v>
      </c>
      <c r="M75" s="21" t="s">
        <v>200</v>
      </c>
      <c r="N75" s="21"/>
    </row>
    <row r="76" spans="1:14" s="22" customFormat="1" ht="103.5" customHeight="1">
      <c r="A76" s="103"/>
      <c r="B76" s="97"/>
      <c r="C76" s="42">
        <v>2015</v>
      </c>
      <c r="D76" s="58">
        <v>13216</v>
      </c>
      <c r="E76" s="42"/>
      <c r="F76" s="58">
        <v>0</v>
      </c>
      <c r="G76" s="58">
        <v>12716</v>
      </c>
      <c r="H76" s="58">
        <v>0</v>
      </c>
      <c r="I76" s="59">
        <v>500</v>
      </c>
      <c r="J76" s="58">
        <v>0</v>
      </c>
      <c r="K76" s="58">
        <v>0</v>
      </c>
      <c r="L76" s="58">
        <v>0</v>
      </c>
      <c r="M76" s="69"/>
      <c r="N76" s="21"/>
    </row>
    <row r="77" spans="1:14" s="22" customFormat="1" ht="24" customHeight="1">
      <c r="A77" s="107"/>
      <c r="B77" s="98"/>
      <c r="C77" s="20">
        <v>2016</v>
      </c>
      <c r="D77" s="20">
        <v>6252</v>
      </c>
      <c r="E77" s="20"/>
      <c r="F77" s="20"/>
      <c r="G77" s="20">
        <v>5752</v>
      </c>
      <c r="H77" s="20"/>
      <c r="I77" s="20">
        <v>500</v>
      </c>
      <c r="J77" s="20"/>
      <c r="K77" s="20"/>
      <c r="L77" s="20"/>
      <c r="M77" s="21"/>
      <c r="N77" s="21"/>
    </row>
    <row r="78" spans="1:14" ht="18" customHeight="1">
      <c r="A78" s="111">
        <v>3</v>
      </c>
      <c r="B78" s="111" t="s">
        <v>43</v>
      </c>
      <c r="C78" s="41" t="s">
        <v>22</v>
      </c>
      <c r="D78" s="5">
        <f>D79+D80+D81</f>
        <v>20310</v>
      </c>
      <c r="E78" s="12"/>
      <c r="F78" s="5">
        <f aca="true" t="shared" si="10" ref="F78:L78">F79+F80+F81</f>
        <v>236</v>
      </c>
      <c r="G78" s="5">
        <f t="shared" si="10"/>
        <v>17300</v>
      </c>
      <c r="H78" s="5">
        <f t="shared" si="10"/>
        <v>0</v>
      </c>
      <c r="I78" s="5">
        <f t="shared" si="10"/>
        <v>3010</v>
      </c>
      <c r="J78" s="5">
        <f t="shared" si="10"/>
        <v>236</v>
      </c>
      <c r="K78" s="5">
        <f t="shared" si="10"/>
        <v>0</v>
      </c>
      <c r="L78" s="5">
        <f t="shared" si="10"/>
        <v>0</v>
      </c>
      <c r="M78" s="14"/>
      <c r="N78" s="14"/>
    </row>
    <row r="79" spans="1:14" ht="22.5" customHeight="1">
      <c r="A79" s="112"/>
      <c r="B79" s="112"/>
      <c r="C79" s="41">
        <v>2013</v>
      </c>
      <c r="D79" s="5">
        <v>400</v>
      </c>
      <c r="E79" s="12"/>
      <c r="F79" s="12">
        <v>102</v>
      </c>
      <c r="G79" s="5">
        <v>0</v>
      </c>
      <c r="H79" s="5">
        <v>0</v>
      </c>
      <c r="I79" s="5">
        <v>400</v>
      </c>
      <c r="J79" s="5">
        <v>102</v>
      </c>
      <c r="K79" s="5">
        <v>0</v>
      </c>
      <c r="L79" s="5">
        <v>0</v>
      </c>
      <c r="M79" s="14"/>
      <c r="N79" s="14"/>
    </row>
    <row r="80" spans="1:14" ht="24" customHeight="1">
      <c r="A80" s="112"/>
      <c r="B80" s="112"/>
      <c r="C80" s="41">
        <v>2014</v>
      </c>
      <c r="D80" s="5">
        <v>19510</v>
      </c>
      <c r="E80" s="12">
        <v>16900</v>
      </c>
      <c r="F80" s="12">
        <v>134</v>
      </c>
      <c r="G80" s="5">
        <v>16900</v>
      </c>
      <c r="H80" s="5">
        <v>0</v>
      </c>
      <c r="I80" s="5">
        <v>2610</v>
      </c>
      <c r="J80" s="5">
        <v>134</v>
      </c>
      <c r="K80" s="5">
        <v>0</v>
      </c>
      <c r="L80" s="5">
        <v>0</v>
      </c>
      <c r="M80" s="14"/>
      <c r="N80" s="14"/>
    </row>
    <row r="81" spans="1:14" ht="24" customHeight="1">
      <c r="A81" s="112"/>
      <c r="B81" s="112"/>
      <c r="C81" s="41">
        <v>2015</v>
      </c>
      <c r="D81" s="5">
        <f>D86+D94</f>
        <v>400</v>
      </c>
      <c r="E81" s="12"/>
      <c r="F81" s="5">
        <f>F86+F94</f>
        <v>0</v>
      </c>
      <c r="G81" s="5">
        <f>G86+G94</f>
        <v>400</v>
      </c>
      <c r="H81" s="5">
        <f>H86+H94</f>
        <v>0</v>
      </c>
      <c r="I81" s="5">
        <f>I86+I94</f>
        <v>0</v>
      </c>
      <c r="J81" s="5">
        <f>J86+J94</f>
        <v>0</v>
      </c>
      <c r="K81" s="5">
        <v>0</v>
      </c>
      <c r="L81" s="5">
        <v>0</v>
      </c>
      <c r="M81" s="14"/>
      <c r="N81" s="14"/>
    </row>
    <row r="82" spans="1:14" ht="24" customHeight="1">
      <c r="A82" s="113"/>
      <c r="B82" s="113"/>
      <c r="C82" s="52">
        <v>2016</v>
      </c>
      <c r="D82" s="65">
        <v>13600</v>
      </c>
      <c r="E82" s="65"/>
      <c r="F82" s="65"/>
      <c r="G82" s="65">
        <v>10000</v>
      </c>
      <c r="H82" s="65"/>
      <c r="I82" s="65">
        <v>3600</v>
      </c>
      <c r="J82" s="65"/>
      <c r="K82" s="65"/>
      <c r="L82" s="65"/>
      <c r="M82" s="14"/>
      <c r="N82" s="14"/>
    </row>
    <row r="83" spans="1:40" s="68" customFormat="1" ht="18" customHeight="1">
      <c r="A83" s="144" t="s">
        <v>44</v>
      </c>
      <c r="B83" s="114" t="s">
        <v>45</v>
      </c>
      <c r="C83" s="87" t="s">
        <v>22</v>
      </c>
      <c r="D83" s="90">
        <v>11200</v>
      </c>
      <c r="E83" s="91"/>
      <c r="F83" s="91">
        <v>92</v>
      </c>
      <c r="G83" s="90">
        <v>8500</v>
      </c>
      <c r="H83" s="90">
        <v>0</v>
      </c>
      <c r="I83" s="90">
        <v>2700</v>
      </c>
      <c r="J83" s="90">
        <v>92</v>
      </c>
      <c r="K83" s="90">
        <v>0</v>
      </c>
      <c r="L83" s="90">
        <v>0</v>
      </c>
      <c r="M83" s="21"/>
      <c r="N83" s="67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1:14" s="22" customFormat="1" ht="60" customHeight="1">
      <c r="A84" s="145"/>
      <c r="B84" s="115"/>
      <c r="C84" s="87">
        <v>2013</v>
      </c>
      <c r="D84" s="90">
        <v>200</v>
      </c>
      <c r="E84" s="91"/>
      <c r="F84" s="91">
        <v>92</v>
      </c>
      <c r="G84" s="90">
        <v>0</v>
      </c>
      <c r="H84" s="90">
        <v>0</v>
      </c>
      <c r="I84" s="90">
        <v>200</v>
      </c>
      <c r="J84" s="90">
        <v>92</v>
      </c>
      <c r="K84" s="90">
        <v>0</v>
      </c>
      <c r="L84" s="90">
        <v>0</v>
      </c>
      <c r="M84" s="21" t="s">
        <v>250</v>
      </c>
      <c r="N84" s="21"/>
    </row>
    <row r="85" spans="1:14" s="22" customFormat="1" ht="56.25" customHeight="1">
      <c r="A85" s="145"/>
      <c r="B85" s="115"/>
      <c r="C85" s="87">
        <v>2014</v>
      </c>
      <c r="D85" s="90">
        <v>11000</v>
      </c>
      <c r="E85" s="91">
        <f>G85+I85</f>
        <v>11000</v>
      </c>
      <c r="F85" s="91">
        <v>0</v>
      </c>
      <c r="G85" s="90">
        <v>8500</v>
      </c>
      <c r="H85" s="90">
        <v>0</v>
      </c>
      <c r="I85" s="90">
        <v>2500</v>
      </c>
      <c r="J85" s="90">
        <v>0</v>
      </c>
      <c r="K85" s="90">
        <v>0</v>
      </c>
      <c r="L85" s="90">
        <v>0</v>
      </c>
      <c r="M85" s="21" t="s">
        <v>211</v>
      </c>
      <c r="N85" s="21"/>
    </row>
    <row r="86" spans="1:14" s="22" customFormat="1" ht="56.25" customHeight="1">
      <c r="A86" s="145"/>
      <c r="B86" s="115"/>
      <c r="C86" s="87">
        <v>2015</v>
      </c>
      <c r="D86" s="90">
        <v>200</v>
      </c>
      <c r="E86" s="91"/>
      <c r="F86" s="91">
        <v>0</v>
      </c>
      <c r="G86" s="90">
        <v>200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256" t="s">
        <v>211</v>
      </c>
      <c r="N86" s="21"/>
    </row>
    <row r="87" spans="1:14" s="22" customFormat="1" ht="64.5" customHeight="1">
      <c r="A87" s="146"/>
      <c r="B87" s="116"/>
      <c r="C87" s="252">
        <v>2016</v>
      </c>
      <c r="D87" s="252">
        <v>0</v>
      </c>
      <c r="E87" s="252"/>
      <c r="F87" s="252"/>
      <c r="G87" s="252">
        <v>0</v>
      </c>
      <c r="H87" s="252"/>
      <c r="I87" s="252">
        <v>0</v>
      </c>
      <c r="J87" s="252"/>
      <c r="K87" s="252"/>
      <c r="L87" s="252"/>
      <c r="M87" s="257"/>
      <c r="N87" s="21"/>
    </row>
    <row r="88" spans="1:14" ht="21" customHeight="1">
      <c r="A88" s="201" t="s">
        <v>46</v>
      </c>
      <c r="B88" s="198" t="s">
        <v>45</v>
      </c>
      <c r="C88" s="71" t="s">
        <v>22</v>
      </c>
      <c r="D88" s="72">
        <v>8710</v>
      </c>
      <c r="E88" s="65"/>
      <c r="F88" s="65">
        <v>144</v>
      </c>
      <c r="G88" s="72">
        <v>8400</v>
      </c>
      <c r="H88" s="72">
        <v>0</v>
      </c>
      <c r="I88" s="72">
        <v>310</v>
      </c>
      <c r="J88" s="72">
        <v>144</v>
      </c>
      <c r="K88" s="72">
        <v>0</v>
      </c>
      <c r="L88" s="72">
        <v>0</v>
      </c>
      <c r="M88" s="14"/>
      <c r="N88" s="14"/>
    </row>
    <row r="89" spans="1:14" ht="60" customHeight="1">
      <c r="A89" s="202"/>
      <c r="B89" s="199"/>
      <c r="C89" s="71">
        <v>2013</v>
      </c>
      <c r="D89" s="72">
        <v>200</v>
      </c>
      <c r="E89" s="65"/>
      <c r="F89" s="65">
        <v>10</v>
      </c>
      <c r="G89" s="72">
        <v>0</v>
      </c>
      <c r="H89" s="72">
        <v>0</v>
      </c>
      <c r="I89" s="72">
        <v>200</v>
      </c>
      <c r="J89" s="72">
        <v>10</v>
      </c>
      <c r="K89" s="72">
        <v>0</v>
      </c>
      <c r="L89" s="72">
        <v>0</v>
      </c>
      <c r="M89" s="14" t="s">
        <v>250</v>
      </c>
      <c r="N89" s="14"/>
    </row>
    <row r="90" spans="1:14" ht="102.75" customHeight="1">
      <c r="A90" s="202"/>
      <c r="B90" s="199"/>
      <c r="C90" s="71">
        <v>2014</v>
      </c>
      <c r="D90" s="72">
        <v>8510</v>
      </c>
      <c r="E90" s="65">
        <f>G90+I90</f>
        <v>8510</v>
      </c>
      <c r="F90" s="65">
        <v>134</v>
      </c>
      <c r="G90" s="72">
        <v>8400</v>
      </c>
      <c r="H90" s="72">
        <v>0</v>
      </c>
      <c r="I90" s="72">
        <v>110</v>
      </c>
      <c r="J90" s="72">
        <v>134</v>
      </c>
      <c r="K90" s="72">
        <v>0</v>
      </c>
      <c r="L90" s="72">
        <v>0</v>
      </c>
      <c r="M90" s="73" t="s">
        <v>210</v>
      </c>
      <c r="N90" s="14"/>
    </row>
    <row r="91" spans="1:14" ht="55.5" customHeight="1">
      <c r="A91" s="202"/>
      <c r="B91" s="199"/>
      <c r="C91" s="71">
        <v>2015</v>
      </c>
      <c r="D91" s="65">
        <v>0</v>
      </c>
      <c r="E91" s="65"/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14"/>
      <c r="N91" s="14"/>
    </row>
    <row r="92" spans="1:14" ht="100.5" customHeight="1">
      <c r="A92" s="203"/>
      <c r="B92" s="200"/>
      <c r="C92" s="65">
        <v>2016</v>
      </c>
      <c r="D92" s="75">
        <v>0</v>
      </c>
      <c r="E92" s="71"/>
      <c r="F92" s="71">
        <v>10283</v>
      </c>
      <c r="G92" s="75">
        <v>0</v>
      </c>
      <c r="H92" s="75">
        <v>9254</v>
      </c>
      <c r="I92" s="75">
        <v>0</v>
      </c>
      <c r="J92" s="75">
        <v>1029</v>
      </c>
      <c r="K92" s="75">
        <v>0</v>
      </c>
      <c r="L92" s="75">
        <v>0</v>
      </c>
      <c r="M92" s="73" t="s">
        <v>352</v>
      </c>
      <c r="N92" s="14"/>
    </row>
    <row r="93" spans="1:14" ht="27" customHeight="1">
      <c r="A93" s="201" t="s">
        <v>68</v>
      </c>
      <c r="B93" s="198" t="s">
        <v>45</v>
      </c>
      <c r="C93" s="71" t="s">
        <v>22</v>
      </c>
      <c r="D93" s="72">
        <v>200</v>
      </c>
      <c r="E93" s="65"/>
      <c r="F93" s="65">
        <v>0</v>
      </c>
      <c r="G93" s="72">
        <v>200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14"/>
      <c r="N93" s="14"/>
    </row>
    <row r="94" spans="1:14" ht="27" customHeight="1">
      <c r="A94" s="202"/>
      <c r="B94" s="199"/>
      <c r="C94" s="71">
        <v>2015</v>
      </c>
      <c r="D94" s="75">
        <v>200</v>
      </c>
      <c r="E94" s="71"/>
      <c r="F94" s="71">
        <v>0</v>
      </c>
      <c r="G94" s="75">
        <v>200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14"/>
      <c r="N94" s="14"/>
    </row>
    <row r="95" spans="1:14" ht="36" customHeight="1">
      <c r="A95" s="203"/>
      <c r="B95" s="200"/>
      <c r="C95" s="65">
        <v>2016</v>
      </c>
      <c r="D95" s="65">
        <v>13600</v>
      </c>
      <c r="E95" s="65"/>
      <c r="F95" s="65"/>
      <c r="G95" s="65">
        <v>11800</v>
      </c>
      <c r="H95" s="65"/>
      <c r="I95" s="65">
        <v>1800</v>
      </c>
      <c r="J95" s="65"/>
      <c r="K95" s="65"/>
      <c r="L95" s="65"/>
      <c r="M95" s="14"/>
      <c r="N95" s="14"/>
    </row>
    <row r="96" spans="1:14" ht="21" customHeight="1">
      <c r="A96" s="201" t="s">
        <v>47</v>
      </c>
      <c r="B96" s="198" t="s">
        <v>300</v>
      </c>
      <c r="C96" s="71" t="s">
        <v>22</v>
      </c>
      <c r="D96" s="72">
        <f>D97+D98+D99</f>
        <v>9000</v>
      </c>
      <c r="E96" s="65"/>
      <c r="F96" s="72">
        <f aca="true" t="shared" si="11" ref="F96:L96">F97+F98+F99</f>
        <v>0</v>
      </c>
      <c r="G96" s="72">
        <f t="shared" si="11"/>
        <v>0</v>
      </c>
      <c r="H96" s="72">
        <f t="shared" si="11"/>
        <v>0</v>
      </c>
      <c r="I96" s="72">
        <f t="shared" si="11"/>
        <v>9000</v>
      </c>
      <c r="J96" s="72">
        <f t="shared" si="11"/>
        <v>0</v>
      </c>
      <c r="K96" s="72">
        <f t="shared" si="11"/>
        <v>0</v>
      </c>
      <c r="L96" s="72">
        <f t="shared" si="11"/>
        <v>0</v>
      </c>
      <c r="M96" s="14"/>
      <c r="N96" s="14"/>
    </row>
    <row r="97" spans="1:14" ht="34.5" customHeight="1">
      <c r="A97" s="202"/>
      <c r="B97" s="199"/>
      <c r="C97" s="71">
        <v>2013</v>
      </c>
      <c r="D97" s="72">
        <v>2500</v>
      </c>
      <c r="E97" s="65"/>
      <c r="F97" s="65">
        <v>0</v>
      </c>
      <c r="G97" s="72">
        <v>0</v>
      </c>
      <c r="H97" s="72">
        <v>0</v>
      </c>
      <c r="I97" s="72">
        <v>2500</v>
      </c>
      <c r="J97" s="72">
        <v>0</v>
      </c>
      <c r="K97" s="72">
        <v>0</v>
      </c>
      <c r="L97" s="72">
        <v>0</v>
      </c>
      <c r="M97" s="99" t="s">
        <v>201</v>
      </c>
      <c r="N97" s="14"/>
    </row>
    <row r="98" spans="1:14" ht="48" customHeight="1">
      <c r="A98" s="202"/>
      <c r="B98" s="199"/>
      <c r="C98" s="71">
        <v>2014</v>
      </c>
      <c r="D98" s="72">
        <v>3000</v>
      </c>
      <c r="E98" s="65"/>
      <c r="F98" s="65">
        <v>0</v>
      </c>
      <c r="G98" s="72">
        <v>0</v>
      </c>
      <c r="H98" s="72">
        <v>0</v>
      </c>
      <c r="I98" s="72">
        <v>3000</v>
      </c>
      <c r="J98" s="72">
        <v>0</v>
      </c>
      <c r="K98" s="72">
        <v>0</v>
      </c>
      <c r="L98" s="72">
        <v>0</v>
      </c>
      <c r="M98" s="100"/>
      <c r="N98" s="14"/>
    </row>
    <row r="99" spans="1:14" ht="48" customHeight="1">
      <c r="A99" s="202"/>
      <c r="B99" s="199"/>
      <c r="C99" s="71">
        <v>2015</v>
      </c>
      <c r="D99" s="75">
        <v>3500</v>
      </c>
      <c r="E99" s="71"/>
      <c r="F99" s="71">
        <v>0</v>
      </c>
      <c r="G99" s="75">
        <v>0</v>
      </c>
      <c r="H99" s="75">
        <v>0</v>
      </c>
      <c r="I99" s="75">
        <v>3500</v>
      </c>
      <c r="J99" s="75">
        <v>0</v>
      </c>
      <c r="K99" s="75">
        <v>0</v>
      </c>
      <c r="L99" s="75">
        <v>0</v>
      </c>
      <c r="M99" s="100"/>
      <c r="N99" s="14"/>
    </row>
    <row r="100" spans="1:14" ht="45" customHeight="1">
      <c r="A100" s="203"/>
      <c r="B100" s="200"/>
      <c r="C100" s="65">
        <v>2016</v>
      </c>
      <c r="D100" s="65">
        <v>3600</v>
      </c>
      <c r="E100" s="65"/>
      <c r="F100" s="65"/>
      <c r="G100" s="65"/>
      <c r="H100" s="65"/>
      <c r="I100" s="65">
        <v>3600</v>
      </c>
      <c r="J100" s="65"/>
      <c r="K100" s="65"/>
      <c r="L100" s="65"/>
      <c r="M100" s="101"/>
      <c r="N100" s="14"/>
    </row>
    <row r="101" spans="1:14" s="22" customFormat="1" ht="21.75" customHeight="1">
      <c r="A101" s="150" t="s">
        <v>48</v>
      </c>
      <c r="B101" s="204" t="s">
        <v>49</v>
      </c>
      <c r="C101" s="42" t="s">
        <v>22</v>
      </c>
      <c r="D101" s="23">
        <f>D102+D103+D104</f>
        <v>4020</v>
      </c>
      <c r="E101" s="20"/>
      <c r="F101" s="23">
        <f aca="true" t="shared" si="12" ref="F101:L101">F102+F103+F104</f>
        <v>0</v>
      </c>
      <c r="G101" s="23">
        <f t="shared" si="12"/>
        <v>0</v>
      </c>
      <c r="H101" s="23">
        <f t="shared" si="12"/>
        <v>0</v>
      </c>
      <c r="I101" s="23">
        <f t="shared" si="12"/>
        <v>4020</v>
      </c>
      <c r="J101" s="23">
        <f t="shared" si="12"/>
        <v>0</v>
      </c>
      <c r="K101" s="23">
        <f t="shared" si="12"/>
        <v>0</v>
      </c>
      <c r="L101" s="23">
        <f t="shared" si="12"/>
        <v>0</v>
      </c>
      <c r="M101" s="21"/>
      <c r="N101" s="21"/>
    </row>
    <row r="102" spans="1:14" s="22" customFormat="1" ht="33" customHeight="1">
      <c r="A102" s="151"/>
      <c r="B102" s="205"/>
      <c r="C102" s="42">
        <v>2013</v>
      </c>
      <c r="D102" s="23">
        <v>1800</v>
      </c>
      <c r="E102" s="20"/>
      <c r="F102" s="20">
        <v>0</v>
      </c>
      <c r="G102" s="23">
        <v>0</v>
      </c>
      <c r="H102" s="23">
        <v>0</v>
      </c>
      <c r="I102" s="23">
        <v>1800</v>
      </c>
      <c r="J102" s="23">
        <v>0</v>
      </c>
      <c r="K102" s="23">
        <v>0</v>
      </c>
      <c r="L102" s="23">
        <v>0</v>
      </c>
      <c r="M102" s="96" t="s">
        <v>201</v>
      </c>
      <c r="N102" s="21"/>
    </row>
    <row r="103" spans="1:14" s="22" customFormat="1" ht="48.75" customHeight="1">
      <c r="A103" s="151"/>
      <c r="B103" s="205"/>
      <c r="C103" s="42">
        <v>2014</v>
      </c>
      <c r="D103" s="23">
        <v>1600</v>
      </c>
      <c r="E103" s="20">
        <f>G103+I103</f>
        <v>1600</v>
      </c>
      <c r="F103" s="20">
        <v>0</v>
      </c>
      <c r="G103" s="25">
        <v>0</v>
      </c>
      <c r="H103" s="25">
        <v>0</v>
      </c>
      <c r="I103" s="25">
        <v>1600</v>
      </c>
      <c r="J103" s="23">
        <v>0</v>
      </c>
      <c r="K103" s="23">
        <v>0</v>
      </c>
      <c r="L103" s="23">
        <v>0</v>
      </c>
      <c r="M103" s="97"/>
      <c r="N103" s="21"/>
    </row>
    <row r="104" spans="1:14" s="22" customFormat="1" ht="48.75" customHeight="1">
      <c r="A104" s="151"/>
      <c r="B104" s="205"/>
      <c r="C104" s="42">
        <v>2015</v>
      </c>
      <c r="D104" s="58">
        <v>620</v>
      </c>
      <c r="E104" s="42"/>
      <c r="F104" s="42">
        <v>0</v>
      </c>
      <c r="G104" s="32">
        <v>0</v>
      </c>
      <c r="H104" s="32">
        <v>0</v>
      </c>
      <c r="I104" s="32">
        <v>620</v>
      </c>
      <c r="J104" s="58">
        <v>0</v>
      </c>
      <c r="K104" s="58">
        <v>0</v>
      </c>
      <c r="L104" s="58">
        <v>0</v>
      </c>
      <c r="M104" s="97"/>
      <c r="N104" s="21"/>
    </row>
    <row r="105" spans="1:14" s="22" customFormat="1" ht="43.5" customHeight="1">
      <c r="A105" s="152"/>
      <c r="B105" s="206"/>
      <c r="C105" s="20">
        <v>2016</v>
      </c>
      <c r="D105" s="20">
        <v>640</v>
      </c>
      <c r="E105" s="20"/>
      <c r="F105" s="20"/>
      <c r="G105" s="20"/>
      <c r="H105" s="20"/>
      <c r="I105" s="20">
        <v>640</v>
      </c>
      <c r="J105" s="20"/>
      <c r="K105" s="20"/>
      <c r="L105" s="20"/>
      <c r="M105" s="98"/>
      <c r="N105" s="21"/>
    </row>
    <row r="106" spans="1:14" s="22" customFormat="1" ht="18.75" customHeight="1">
      <c r="A106" s="144" t="s">
        <v>50</v>
      </c>
      <c r="B106" s="96" t="s">
        <v>51</v>
      </c>
      <c r="C106" s="42" t="s">
        <v>22</v>
      </c>
      <c r="D106" s="23">
        <v>200</v>
      </c>
      <c r="E106" s="20"/>
      <c r="F106" s="20">
        <v>0</v>
      </c>
      <c r="G106" s="25">
        <v>0</v>
      </c>
      <c r="H106" s="25">
        <v>0</v>
      </c>
      <c r="I106" s="25">
        <v>200</v>
      </c>
      <c r="J106" s="23">
        <v>0</v>
      </c>
      <c r="K106" s="23">
        <v>0</v>
      </c>
      <c r="L106" s="23">
        <v>0</v>
      </c>
      <c r="M106" s="21"/>
      <c r="N106" s="21"/>
    </row>
    <row r="107" spans="1:14" s="22" customFormat="1" ht="35.25" customHeight="1">
      <c r="A107" s="145"/>
      <c r="B107" s="97"/>
      <c r="C107" s="42">
        <v>2013</v>
      </c>
      <c r="D107" s="23">
        <v>100</v>
      </c>
      <c r="E107" s="20"/>
      <c r="F107" s="20">
        <v>0</v>
      </c>
      <c r="G107" s="25">
        <v>0</v>
      </c>
      <c r="H107" s="25">
        <v>0</v>
      </c>
      <c r="I107" s="25">
        <v>100</v>
      </c>
      <c r="J107" s="23">
        <v>0</v>
      </c>
      <c r="K107" s="23">
        <v>0</v>
      </c>
      <c r="L107" s="23">
        <v>0</v>
      </c>
      <c r="M107" s="96" t="s">
        <v>201</v>
      </c>
      <c r="N107" s="21"/>
    </row>
    <row r="108" spans="1:14" s="22" customFormat="1" ht="48.75" customHeight="1">
      <c r="A108" s="145"/>
      <c r="B108" s="97"/>
      <c r="C108" s="42">
        <v>2014</v>
      </c>
      <c r="D108" s="23">
        <v>100</v>
      </c>
      <c r="E108" s="20">
        <f>G108+I108</f>
        <v>100</v>
      </c>
      <c r="F108" s="20">
        <v>0</v>
      </c>
      <c r="G108" s="25">
        <v>0</v>
      </c>
      <c r="H108" s="25">
        <v>0</v>
      </c>
      <c r="I108" s="25">
        <v>100</v>
      </c>
      <c r="J108" s="23">
        <v>0</v>
      </c>
      <c r="K108" s="23">
        <v>0</v>
      </c>
      <c r="L108" s="23">
        <v>0</v>
      </c>
      <c r="M108" s="97"/>
      <c r="N108" s="21"/>
    </row>
    <row r="109" spans="1:14" s="22" customFormat="1" ht="48.75" customHeight="1">
      <c r="A109" s="145"/>
      <c r="B109" s="97"/>
      <c r="C109" s="42">
        <v>2015</v>
      </c>
      <c r="D109" s="58">
        <v>120</v>
      </c>
      <c r="E109" s="42"/>
      <c r="F109" s="42">
        <v>0</v>
      </c>
      <c r="G109" s="32">
        <v>0</v>
      </c>
      <c r="H109" s="32">
        <v>0</v>
      </c>
      <c r="I109" s="32">
        <v>120</v>
      </c>
      <c r="J109" s="58">
        <v>0</v>
      </c>
      <c r="K109" s="58">
        <v>0</v>
      </c>
      <c r="L109" s="58">
        <v>0</v>
      </c>
      <c r="M109" s="97"/>
      <c r="N109" s="21"/>
    </row>
    <row r="110" spans="1:14" s="22" customFormat="1" ht="21" customHeight="1">
      <c r="A110" s="146"/>
      <c r="B110" s="98"/>
      <c r="C110" s="20">
        <v>2016</v>
      </c>
      <c r="D110" s="20">
        <v>140</v>
      </c>
      <c r="E110" s="20"/>
      <c r="F110" s="20"/>
      <c r="G110" s="20"/>
      <c r="H110" s="20"/>
      <c r="I110" s="20">
        <v>140</v>
      </c>
      <c r="J110" s="20"/>
      <c r="K110" s="20"/>
      <c r="L110" s="20"/>
      <c r="M110" s="98"/>
      <c r="N110" s="21"/>
    </row>
    <row r="111" spans="1:14" s="22" customFormat="1" ht="23.25" customHeight="1">
      <c r="A111" s="144" t="s">
        <v>52</v>
      </c>
      <c r="B111" s="96" t="s">
        <v>53</v>
      </c>
      <c r="C111" s="42" t="s">
        <v>22</v>
      </c>
      <c r="D111" s="23">
        <v>1000</v>
      </c>
      <c r="E111" s="20"/>
      <c r="F111" s="20">
        <v>0</v>
      </c>
      <c r="G111" s="25">
        <v>0</v>
      </c>
      <c r="H111" s="25">
        <v>0</v>
      </c>
      <c r="I111" s="25">
        <v>1000</v>
      </c>
      <c r="J111" s="23">
        <v>0</v>
      </c>
      <c r="K111" s="23">
        <v>0</v>
      </c>
      <c r="L111" s="23">
        <v>0</v>
      </c>
      <c r="M111" s="21"/>
      <c r="N111" s="21"/>
    </row>
    <row r="112" spans="1:14" s="22" customFormat="1" ht="35.25" customHeight="1">
      <c r="A112" s="145"/>
      <c r="B112" s="97"/>
      <c r="C112" s="42">
        <v>2013</v>
      </c>
      <c r="D112" s="23">
        <v>500</v>
      </c>
      <c r="E112" s="20"/>
      <c r="F112" s="20">
        <v>0</v>
      </c>
      <c r="G112" s="25">
        <v>0</v>
      </c>
      <c r="H112" s="25">
        <v>0</v>
      </c>
      <c r="I112" s="25">
        <v>500</v>
      </c>
      <c r="J112" s="23">
        <v>0</v>
      </c>
      <c r="K112" s="23">
        <v>0</v>
      </c>
      <c r="L112" s="23">
        <v>0</v>
      </c>
      <c r="M112" s="96" t="s">
        <v>201</v>
      </c>
      <c r="N112" s="21"/>
    </row>
    <row r="113" spans="1:14" s="22" customFormat="1" ht="47.25" customHeight="1">
      <c r="A113" s="145"/>
      <c r="B113" s="97"/>
      <c r="C113" s="42">
        <v>2014</v>
      </c>
      <c r="D113" s="58">
        <v>500</v>
      </c>
      <c r="E113" s="42">
        <f>G113+I113</f>
        <v>500</v>
      </c>
      <c r="F113" s="42">
        <v>0</v>
      </c>
      <c r="G113" s="32">
        <v>0</v>
      </c>
      <c r="H113" s="32">
        <v>0</v>
      </c>
      <c r="I113" s="32">
        <v>500</v>
      </c>
      <c r="J113" s="32">
        <v>0</v>
      </c>
      <c r="K113" s="23">
        <v>0</v>
      </c>
      <c r="L113" s="23">
        <v>0</v>
      </c>
      <c r="M113" s="97"/>
      <c r="N113" s="21"/>
    </row>
    <row r="114" spans="1:14" s="22" customFormat="1" ht="47.25" customHeight="1">
      <c r="A114" s="145"/>
      <c r="B114" s="97"/>
      <c r="C114" s="42">
        <v>2015</v>
      </c>
      <c r="D114" s="58">
        <v>500</v>
      </c>
      <c r="E114" s="42"/>
      <c r="F114" s="42">
        <v>0</v>
      </c>
      <c r="G114" s="32">
        <v>0</v>
      </c>
      <c r="H114" s="32">
        <v>0</v>
      </c>
      <c r="I114" s="32">
        <v>500</v>
      </c>
      <c r="J114" s="32">
        <v>0</v>
      </c>
      <c r="K114" s="58">
        <v>0</v>
      </c>
      <c r="L114" s="58">
        <v>0</v>
      </c>
      <c r="M114" s="97"/>
      <c r="N114" s="21"/>
    </row>
    <row r="115" spans="1:14" s="22" customFormat="1" ht="18.75" customHeight="1">
      <c r="A115" s="146"/>
      <c r="B115" s="98"/>
      <c r="C115" s="20">
        <v>2016</v>
      </c>
      <c r="D115" s="20">
        <v>500</v>
      </c>
      <c r="E115" s="20"/>
      <c r="F115" s="20"/>
      <c r="G115" s="20"/>
      <c r="H115" s="20"/>
      <c r="I115" s="20">
        <v>500</v>
      </c>
      <c r="J115" s="20"/>
      <c r="K115" s="20"/>
      <c r="L115" s="20"/>
      <c r="M115" s="98"/>
      <c r="N115" s="21"/>
    </row>
    <row r="116" spans="1:14" s="22" customFormat="1" ht="18" customHeight="1">
      <c r="A116" s="144" t="s">
        <v>54</v>
      </c>
      <c r="B116" s="96" t="s">
        <v>55</v>
      </c>
      <c r="C116" s="42" t="s">
        <v>22</v>
      </c>
      <c r="D116" s="23">
        <v>2200</v>
      </c>
      <c r="E116" s="20"/>
      <c r="F116" s="20">
        <v>0</v>
      </c>
      <c r="G116" s="25">
        <v>0</v>
      </c>
      <c r="H116" s="25">
        <v>0</v>
      </c>
      <c r="I116" s="25">
        <v>2200</v>
      </c>
      <c r="J116" s="25">
        <v>0</v>
      </c>
      <c r="K116" s="23">
        <v>0</v>
      </c>
      <c r="L116" s="23">
        <v>0</v>
      </c>
      <c r="M116" s="21"/>
      <c r="N116" s="21"/>
    </row>
    <row r="117" spans="1:14" s="22" customFormat="1" ht="32.25" customHeight="1">
      <c r="A117" s="145"/>
      <c r="B117" s="97"/>
      <c r="C117" s="42">
        <v>2013</v>
      </c>
      <c r="D117" s="23">
        <v>1200</v>
      </c>
      <c r="E117" s="20"/>
      <c r="F117" s="20">
        <v>0</v>
      </c>
      <c r="G117" s="25">
        <v>0</v>
      </c>
      <c r="H117" s="25">
        <v>0</v>
      </c>
      <c r="I117" s="25">
        <v>1200</v>
      </c>
      <c r="J117" s="25">
        <v>0</v>
      </c>
      <c r="K117" s="23">
        <v>0</v>
      </c>
      <c r="L117" s="23">
        <v>0</v>
      </c>
      <c r="M117" s="96" t="s">
        <v>201</v>
      </c>
      <c r="N117" s="21"/>
    </row>
    <row r="118" spans="1:14" s="22" customFormat="1" ht="48" customHeight="1">
      <c r="A118" s="145"/>
      <c r="B118" s="97"/>
      <c r="C118" s="42">
        <v>2014</v>
      </c>
      <c r="D118" s="23">
        <v>1000</v>
      </c>
      <c r="E118" s="20">
        <f>G118+I118</f>
        <v>1000</v>
      </c>
      <c r="F118" s="20">
        <v>0</v>
      </c>
      <c r="G118" s="25">
        <v>0</v>
      </c>
      <c r="H118" s="25">
        <v>0</v>
      </c>
      <c r="I118" s="25">
        <v>1000</v>
      </c>
      <c r="J118" s="23">
        <v>0</v>
      </c>
      <c r="K118" s="23">
        <v>0</v>
      </c>
      <c r="L118" s="23">
        <v>0</v>
      </c>
      <c r="M118" s="97"/>
      <c r="N118" s="21"/>
    </row>
    <row r="119" spans="1:14" s="22" customFormat="1" ht="15.75" customHeight="1">
      <c r="A119" s="146"/>
      <c r="B119" s="98"/>
      <c r="C119" s="20">
        <v>2015</v>
      </c>
      <c r="D119" s="58">
        <v>0</v>
      </c>
      <c r="E119" s="42"/>
      <c r="F119" s="42">
        <v>0</v>
      </c>
      <c r="G119" s="32">
        <v>0</v>
      </c>
      <c r="H119" s="32">
        <v>0</v>
      </c>
      <c r="I119" s="32">
        <v>0</v>
      </c>
      <c r="J119" s="58">
        <v>0</v>
      </c>
      <c r="K119" s="23">
        <v>0</v>
      </c>
      <c r="L119" s="23">
        <v>0</v>
      </c>
      <c r="M119" s="98"/>
      <c r="N119" s="21"/>
    </row>
    <row r="120" spans="1:14" ht="14.25">
      <c r="A120" s="207" t="s">
        <v>56</v>
      </c>
      <c r="B120" s="208"/>
      <c r="C120" s="209"/>
      <c r="D120" s="9"/>
      <c r="E120" s="9"/>
      <c r="F120" s="9"/>
      <c r="G120" s="9"/>
      <c r="H120" s="9"/>
      <c r="I120" s="9"/>
      <c r="J120" s="9"/>
      <c r="K120" s="5"/>
      <c r="L120" s="5"/>
      <c r="M120" s="14"/>
      <c r="N120" s="14"/>
    </row>
    <row r="121" spans="1:14" ht="20.25" customHeight="1">
      <c r="A121" s="141"/>
      <c r="B121" s="141" t="s">
        <v>57</v>
      </c>
      <c r="C121" s="8" t="s">
        <v>22</v>
      </c>
      <c r="D121" s="17">
        <f>D122+D123+D124</f>
        <v>426854</v>
      </c>
      <c r="E121" s="17"/>
      <c r="F121" s="17">
        <f>F122+F123+F124</f>
        <v>96037.7</v>
      </c>
      <c r="G121" s="17">
        <f>G122+G123+G124</f>
        <v>378833.7</v>
      </c>
      <c r="H121" s="17">
        <f>H122+H123+H124</f>
        <v>60938.299999999996</v>
      </c>
      <c r="I121" s="17">
        <f>I122+I123+I124</f>
        <v>62898</v>
      </c>
      <c r="J121" s="17">
        <f>J122+J123+J124</f>
        <v>20221.7</v>
      </c>
      <c r="K121" s="6">
        <v>0</v>
      </c>
      <c r="L121" s="6">
        <v>0</v>
      </c>
      <c r="M121" s="14"/>
      <c r="N121" s="14"/>
    </row>
    <row r="122" spans="1:14" ht="24" customHeight="1">
      <c r="A122" s="142"/>
      <c r="B122" s="142"/>
      <c r="C122" s="8" t="s">
        <v>194</v>
      </c>
      <c r="D122" s="17">
        <f>D127+D155+D180+D186+D194+D220+D233+D151</f>
        <v>178919</v>
      </c>
      <c r="E122" s="17"/>
      <c r="F122" s="17">
        <f>F127+F151+F155+F180+F186+F194+F220+F233</f>
        <v>60186.5</v>
      </c>
      <c r="G122" s="17">
        <f>G127+G186+G194+G220</f>
        <v>153156</v>
      </c>
      <c r="H122" s="17">
        <f>H127+H186+H194+H220</f>
        <v>47049.2</v>
      </c>
      <c r="I122" s="17">
        <f>I127+I151+I155+I180+I186+I194+I220+I233</f>
        <v>25763</v>
      </c>
      <c r="J122" s="17">
        <f>J127+J151+J155+J180+J186+J194+J220+J233</f>
        <v>13137.3</v>
      </c>
      <c r="K122" s="6">
        <v>0</v>
      </c>
      <c r="L122" s="6">
        <v>0</v>
      </c>
      <c r="M122" s="14"/>
      <c r="N122" s="14"/>
    </row>
    <row r="123" spans="1:14" ht="14.25">
      <c r="A123" s="142"/>
      <c r="B123" s="142"/>
      <c r="C123" s="8" t="s">
        <v>193</v>
      </c>
      <c r="D123" s="17">
        <f>D156+D181+D187+D195+D221</f>
        <v>11800</v>
      </c>
      <c r="E123" s="17"/>
      <c r="F123" s="17">
        <f>F156+F181+F187+F195+F221</f>
        <v>13096.699999999999</v>
      </c>
      <c r="G123" s="17">
        <f>G156+G181+G187+G195+G221</f>
        <v>8300</v>
      </c>
      <c r="H123" s="17">
        <f>H156+H181+H187+H195+H221</f>
        <v>9998.5</v>
      </c>
      <c r="I123" s="17">
        <f>I156+I181+I187+I195+I221</f>
        <v>3500</v>
      </c>
      <c r="J123" s="17">
        <f>J156+J181+J187+J195+J221</f>
        <v>3098.2</v>
      </c>
      <c r="K123" s="6">
        <v>0</v>
      </c>
      <c r="L123" s="6">
        <v>0</v>
      </c>
      <c r="M123" s="14"/>
      <c r="N123" s="14"/>
    </row>
    <row r="124" spans="1:14" ht="14.25">
      <c r="A124" s="142"/>
      <c r="B124" s="142"/>
      <c r="C124" s="7" t="s">
        <v>192</v>
      </c>
      <c r="D124" s="17">
        <f>D129+D153+D157+D182+D184+D188+D196+D222+D235</f>
        <v>236135</v>
      </c>
      <c r="E124" s="17"/>
      <c r="F124" s="17">
        <f>F129+F153+F157+F182+F184+F188+F196+F222+F235</f>
        <v>22754.5</v>
      </c>
      <c r="G124" s="17">
        <f>G129+G153+G157+G182+G184+G188+G196+G222+G235</f>
        <v>217377.7</v>
      </c>
      <c r="H124" s="17">
        <f>H129+H153+H157+H182+H184+H188+H196+H222+H235</f>
        <v>3890.6</v>
      </c>
      <c r="I124" s="17">
        <f>I129+I153+I157+I182+I184+I188+I196+I222+I235</f>
        <v>33635</v>
      </c>
      <c r="J124" s="17">
        <f>J129+J153+J157+J182+J184+J188+J196+J222+J235</f>
        <v>3986.2</v>
      </c>
      <c r="K124" s="76">
        <v>0</v>
      </c>
      <c r="L124" s="76">
        <v>0</v>
      </c>
      <c r="M124" s="14"/>
      <c r="N124" s="14"/>
    </row>
    <row r="125" spans="1:14" ht="19.5" customHeight="1">
      <c r="A125" s="143"/>
      <c r="B125" s="143"/>
      <c r="C125" s="65">
        <v>2016</v>
      </c>
      <c r="D125" s="65">
        <v>224660</v>
      </c>
      <c r="E125" s="65"/>
      <c r="F125" s="65"/>
      <c r="G125" s="65">
        <v>201950</v>
      </c>
      <c r="H125" s="65"/>
      <c r="I125" s="65">
        <v>22710</v>
      </c>
      <c r="J125" s="65"/>
      <c r="K125" s="65"/>
      <c r="L125" s="65"/>
      <c r="M125" s="14"/>
      <c r="N125" s="14"/>
    </row>
    <row r="126" spans="1:14" ht="17.25" customHeight="1">
      <c r="A126" s="141" t="s">
        <v>58</v>
      </c>
      <c r="B126" s="141" t="s">
        <v>59</v>
      </c>
      <c r="C126" s="8" t="s">
        <v>22</v>
      </c>
      <c r="D126" s="9">
        <v>164766</v>
      </c>
      <c r="E126" s="9"/>
      <c r="F126" s="9">
        <v>79783</v>
      </c>
      <c r="G126" s="9">
        <f>G131+G136+G141</f>
        <v>142399</v>
      </c>
      <c r="H126" s="9">
        <f>H131+H136+H141</f>
        <v>86171.9</v>
      </c>
      <c r="I126" s="9">
        <v>22367</v>
      </c>
      <c r="J126" s="9">
        <f>J131+J136+J141</f>
        <v>9272.4</v>
      </c>
      <c r="K126" s="5">
        <v>0</v>
      </c>
      <c r="L126" s="5">
        <v>0</v>
      </c>
      <c r="M126" s="14"/>
      <c r="N126" s="14"/>
    </row>
    <row r="127" spans="1:14" ht="18.75" customHeight="1">
      <c r="A127" s="142"/>
      <c r="B127" s="142"/>
      <c r="C127" s="8" t="s">
        <v>194</v>
      </c>
      <c r="D127" s="9">
        <f>D132+D137+D142</f>
        <v>162266</v>
      </c>
      <c r="E127" s="9"/>
      <c r="F127" s="9">
        <f>F132+F137+F142</f>
        <v>43601.5</v>
      </c>
      <c r="G127" s="9">
        <f>G132+G137+G142</f>
        <v>142399</v>
      </c>
      <c r="H127" s="9">
        <f>H132+H137+H142</f>
        <v>36312.2</v>
      </c>
      <c r="I127" s="9">
        <f>I132+I137+I142</f>
        <v>19867</v>
      </c>
      <c r="J127" s="9">
        <f>J132+J137+J142</f>
        <v>7289.299999999999</v>
      </c>
      <c r="K127" s="5">
        <v>0</v>
      </c>
      <c r="L127" s="5">
        <v>0</v>
      </c>
      <c r="M127" s="14"/>
      <c r="N127" s="14"/>
    </row>
    <row r="128" spans="1:14" ht="19.5" customHeight="1">
      <c r="A128" s="142"/>
      <c r="B128" s="142"/>
      <c r="C128" s="7" t="s">
        <v>193</v>
      </c>
      <c r="D128" s="9">
        <v>0</v>
      </c>
      <c r="E128" s="9"/>
      <c r="F128" s="9">
        <v>36182</v>
      </c>
      <c r="G128" s="9">
        <v>0</v>
      </c>
      <c r="H128" s="9">
        <v>34982</v>
      </c>
      <c r="I128" s="9">
        <v>0</v>
      </c>
      <c r="J128" s="9">
        <v>1200</v>
      </c>
      <c r="K128" s="5">
        <v>0</v>
      </c>
      <c r="L128" s="5">
        <v>0</v>
      </c>
      <c r="M128" s="14"/>
      <c r="N128" s="14"/>
    </row>
    <row r="129" spans="1:14" ht="19.5" customHeight="1">
      <c r="A129" s="142"/>
      <c r="B129" s="142"/>
      <c r="C129" s="7" t="s">
        <v>192</v>
      </c>
      <c r="D129" s="9">
        <v>2500</v>
      </c>
      <c r="E129" s="9"/>
      <c r="F129" s="9">
        <v>15660.8</v>
      </c>
      <c r="G129" s="9">
        <v>14877.7</v>
      </c>
      <c r="H129" s="9">
        <v>0</v>
      </c>
      <c r="I129" s="9">
        <v>2500</v>
      </c>
      <c r="J129" s="9">
        <v>783.1</v>
      </c>
      <c r="K129" s="77">
        <v>0</v>
      </c>
      <c r="L129" s="77">
        <v>0</v>
      </c>
      <c r="M129" s="14"/>
      <c r="N129" s="14"/>
    </row>
    <row r="130" spans="1:14" ht="18.75" customHeight="1">
      <c r="A130" s="143"/>
      <c r="B130" s="143"/>
      <c r="C130" s="65">
        <v>2016</v>
      </c>
      <c r="D130" s="65">
        <v>146500</v>
      </c>
      <c r="E130" s="65"/>
      <c r="F130" s="65"/>
      <c r="G130" s="65">
        <v>131850</v>
      </c>
      <c r="H130" s="65"/>
      <c r="I130" s="65">
        <v>14650</v>
      </c>
      <c r="J130" s="65"/>
      <c r="K130" s="65"/>
      <c r="L130" s="65"/>
      <c r="M130" s="14"/>
      <c r="N130" s="14"/>
    </row>
    <row r="131" spans="1:14" s="22" customFormat="1" ht="20.25" customHeight="1">
      <c r="A131" s="156" t="s">
        <v>26</v>
      </c>
      <c r="B131" s="156" t="s">
        <v>60</v>
      </c>
      <c r="C131" s="46" t="s">
        <v>22</v>
      </c>
      <c r="D131" s="32">
        <v>12099</v>
      </c>
      <c r="E131" s="32"/>
      <c r="F131" s="32">
        <v>12042.4</v>
      </c>
      <c r="G131" s="32">
        <v>8469</v>
      </c>
      <c r="H131" s="32">
        <v>8416.6</v>
      </c>
      <c r="I131" s="32">
        <v>3630</v>
      </c>
      <c r="J131" s="32">
        <v>3625.8</v>
      </c>
      <c r="K131" s="23">
        <v>0</v>
      </c>
      <c r="L131" s="23">
        <v>0</v>
      </c>
      <c r="M131" s="26" t="s">
        <v>202</v>
      </c>
      <c r="N131" s="21"/>
    </row>
    <row r="132" spans="1:14" s="22" customFormat="1" ht="74.25" customHeight="1">
      <c r="A132" s="157"/>
      <c r="B132" s="157"/>
      <c r="C132" s="46" t="s">
        <v>195</v>
      </c>
      <c r="D132" s="32">
        <v>12099</v>
      </c>
      <c r="E132" s="32"/>
      <c r="F132" s="32">
        <v>12042.4</v>
      </c>
      <c r="G132" s="32">
        <v>8469</v>
      </c>
      <c r="H132" s="32">
        <v>8416.6</v>
      </c>
      <c r="I132" s="32">
        <v>3630</v>
      </c>
      <c r="J132" s="32">
        <v>3625.8</v>
      </c>
      <c r="K132" s="23">
        <v>0</v>
      </c>
      <c r="L132" s="23">
        <v>0</v>
      </c>
      <c r="M132" s="21" t="s">
        <v>251</v>
      </c>
      <c r="N132" s="21"/>
    </row>
    <row r="133" spans="1:14" s="22" customFormat="1" ht="18" customHeight="1">
      <c r="A133" s="157"/>
      <c r="B133" s="157"/>
      <c r="C133" s="46" t="s">
        <v>196</v>
      </c>
      <c r="D133" s="32">
        <v>0</v>
      </c>
      <c r="E133" s="32"/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21"/>
      <c r="N133" s="21"/>
    </row>
    <row r="134" spans="1:14" s="22" customFormat="1" ht="18" customHeight="1">
      <c r="A134" s="157"/>
      <c r="B134" s="157"/>
      <c r="C134" s="39" t="s">
        <v>192</v>
      </c>
      <c r="D134" s="32">
        <v>0</v>
      </c>
      <c r="E134" s="32"/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21"/>
      <c r="N134" s="21"/>
    </row>
    <row r="135" spans="1:14" s="22" customFormat="1" ht="18.75" customHeight="1">
      <c r="A135" s="158"/>
      <c r="B135" s="158"/>
      <c r="C135" s="20">
        <v>2016</v>
      </c>
      <c r="D135" s="32">
        <v>0</v>
      </c>
      <c r="E135" s="32"/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21"/>
      <c r="N135" s="21"/>
    </row>
    <row r="136" spans="1:14" s="22" customFormat="1" ht="21.75" customHeight="1">
      <c r="A136" s="156" t="s">
        <v>28</v>
      </c>
      <c r="B136" s="156" t="s">
        <v>60</v>
      </c>
      <c r="C136" s="46" t="s">
        <v>22</v>
      </c>
      <c r="D136" s="32">
        <v>6100</v>
      </c>
      <c r="E136" s="32"/>
      <c r="F136" s="32">
        <v>6347.7</v>
      </c>
      <c r="G136" s="32">
        <v>4270</v>
      </c>
      <c r="H136" s="32">
        <v>4145.6</v>
      </c>
      <c r="I136" s="32">
        <v>1830</v>
      </c>
      <c r="J136" s="32">
        <v>2202.1</v>
      </c>
      <c r="K136" s="32">
        <v>0</v>
      </c>
      <c r="L136" s="32">
        <v>0</v>
      </c>
      <c r="M136" s="26" t="s">
        <v>202</v>
      </c>
      <c r="N136" s="21"/>
    </row>
    <row r="137" spans="1:14" s="22" customFormat="1" ht="74.25" customHeight="1">
      <c r="A137" s="157"/>
      <c r="B137" s="157"/>
      <c r="C137" s="46" t="s">
        <v>195</v>
      </c>
      <c r="D137" s="32">
        <v>6100</v>
      </c>
      <c r="E137" s="32"/>
      <c r="F137" s="32">
        <v>6347.7</v>
      </c>
      <c r="G137" s="32">
        <v>4270</v>
      </c>
      <c r="H137" s="32">
        <v>4145.6</v>
      </c>
      <c r="I137" s="32">
        <v>1830</v>
      </c>
      <c r="J137" s="32">
        <v>2202.1</v>
      </c>
      <c r="K137" s="32">
        <v>0</v>
      </c>
      <c r="L137" s="32">
        <v>0</v>
      </c>
      <c r="M137" s="21" t="s">
        <v>252</v>
      </c>
      <c r="N137" s="21"/>
    </row>
    <row r="138" spans="1:14" s="22" customFormat="1" ht="19.5" customHeight="1">
      <c r="A138" s="157"/>
      <c r="B138" s="157"/>
      <c r="C138" s="46" t="s">
        <v>196</v>
      </c>
      <c r="D138" s="32">
        <v>0</v>
      </c>
      <c r="E138" s="32"/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21"/>
      <c r="N138" s="21"/>
    </row>
    <row r="139" spans="1:14" s="22" customFormat="1" ht="19.5" customHeight="1">
      <c r="A139" s="157"/>
      <c r="B139" s="157"/>
      <c r="C139" s="39" t="s">
        <v>192</v>
      </c>
      <c r="D139" s="32">
        <v>0</v>
      </c>
      <c r="E139" s="32"/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21"/>
      <c r="N139" s="21"/>
    </row>
    <row r="140" spans="1:14" s="22" customFormat="1" ht="18.75" customHeight="1">
      <c r="A140" s="158"/>
      <c r="B140" s="158"/>
      <c r="C140" s="20">
        <v>2016</v>
      </c>
      <c r="D140" s="32">
        <v>0</v>
      </c>
      <c r="E140" s="32"/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21"/>
      <c r="N140" s="21"/>
    </row>
    <row r="141" spans="1:14" s="22" customFormat="1" ht="18.75" customHeight="1">
      <c r="A141" s="156" t="s">
        <v>61</v>
      </c>
      <c r="B141" s="156" t="s">
        <v>62</v>
      </c>
      <c r="C141" s="46" t="s">
        <v>22</v>
      </c>
      <c r="D141" s="32">
        <v>144067</v>
      </c>
      <c r="E141" s="32"/>
      <c r="F141" s="32">
        <v>77054.2</v>
      </c>
      <c r="G141" s="32">
        <v>129660</v>
      </c>
      <c r="H141" s="32">
        <v>73609.7</v>
      </c>
      <c r="I141" s="32">
        <v>14407</v>
      </c>
      <c r="J141" s="32">
        <v>3444.5</v>
      </c>
      <c r="K141" s="32">
        <v>0</v>
      </c>
      <c r="L141" s="32">
        <v>0</v>
      </c>
      <c r="M141" s="21"/>
      <c r="N141" s="21"/>
    </row>
    <row r="142" spans="1:14" s="22" customFormat="1" ht="47.25" customHeight="1">
      <c r="A142" s="157"/>
      <c r="B142" s="157"/>
      <c r="C142" s="46" t="s">
        <v>195</v>
      </c>
      <c r="D142" s="32">
        <v>144067</v>
      </c>
      <c r="E142" s="32"/>
      <c r="F142" s="32">
        <v>25211.4</v>
      </c>
      <c r="G142" s="32">
        <v>129660</v>
      </c>
      <c r="H142" s="32">
        <v>23750</v>
      </c>
      <c r="I142" s="32">
        <v>14407</v>
      </c>
      <c r="J142" s="32">
        <v>1461.4</v>
      </c>
      <c r="K142" s="32">
        <v>0</v>
      </c>
      <c r="L142" s="32">
        <v>0</v>
      </c>
      <c r="M142" s="135" t="s">
        <v>209</v>
      </c>
      <c r="N142" s="21"/>
    </row>
    <row r="143" spans="1:14" s="22" customFormat="1" ht="51.75" customHeight="1">
      <c r="A143" s="157"/>
      <c r="B143" s="157"/>
      <c r="C143" s="39" t="s">
        <v>196</v>
      </c>
      <c r="D143" s="32">
        <v>0</v>
      </c>
      <c r="E143" s="32"/>
      <c r="F143" s="32">
        <f>H143+J143</f>
        <v>36182</v>
      </c>
      <c r="G143" s="32">
        <v>0</v>
      </c>
      <c r="H143" s="32">
        <v>34982</v>
      </c>
      <c r="I143" s="32">
        <v>0</v>
      </c>
      <c r="J143" s="32">
        <v>1200</v>
      </c>
      <c r="K143" s="32">
        <v>0</v>
      </c>
      <c r="L143" s="32">
        <v>0</v>
      </c>
      <c r="M143" s="98"/>
      <c r="N143" s="21"/>
    </row>
    <row r="144" spans="1:14" s="22" customFormat="1" ht="51.75" customHeight="1">
      <c r="A144" s="157"/>
      <c r="B144" s="157"/>
      <c r="C144" s="39" t="s">
        <v>192</v>
      </c>
      <c r="D144" s="32">
        <v>0</v>
      </c>
      <c r="E144" s="32"/>
      <c r="F144" s="32">
        <v>15660.8</v>
      </c>
      <c r="G144" s="32">
        <v>0</v>
      </c>
      <c r="H144" s="32">
        <v>14877.7</v>
      </c>
      <c r="I144" s="32">
        <v>0</v>
      </c>
      <c r="J144" s="32">
        <v>783.1</v>
      </c>
      <c r="K144" s="32">
        <v>0</v>
      </c>
      <c r="L144" s="32">
        <v>0</v>
      </c>
      <c r="M144" s="69" t="s">
        <v>305</v>
      </c>
      <c r="N144" s="21"/>
    </row>
    <row r="145" spans="1:40" s="68" customFormat="1" ht="27.75" customHeight="1">
      <c r="A145" s="158"/>
      <c r="B145" s="158"/>
      <c r="C145" s="91">
        <v>2016</v>
      </c>
      <c r="D145" s="91">
        <v>0</v>
      </c>
      <c r="E145" s="91"/>
      <c r="F145" s="91">
        <v>59311</v>
      </c>
      <c r="G145" s="91">
        <v>0</v>
      </c>
      <c r="H145" s="91">
        <v>56011</v>
      </c>
      <c r="I145" s="91">
        <v>0</v>
      </c>
      <c r="J145" s="91">
        <v>3299</v>
      </c>
      <c r="K145" s="91">
        <v>0</v>
      </c>
      <c r="L145" s="91">
        <v>0</v>
      </c>
      <c r="M145" s="69" t="s">
        <v>305</v>
      </c>
      <c r="N145" s="67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:14" s="22" customFormat="1" ht="27.75" customHeight="1">
      <c r="A146" s="156" t="s">
        <v>113</v>
      </c>
      <c r="B146" s="156" t="s">
        <v>346</v>
      </c>
      <c r="C146" s="44" t="s">
        <v>22</v>
      </c>
      <c r="D146" s="42">
        <v>146500</v>
      </c>
      <c r="E146" s="42"/>
      <c r="F146" s="42"/>
      <c r="G146" s="42">
        <v>131850</v>
      </c>
      <c r="H146" s="42"/>
      <c r="I146" s="42">
        <v>14650</v>
      </c>
      <c r="J146" s="42"/>
      <c r="K146" s="42"/>
      <c r="L146" s="42"/>
      <c r="M146" s="20"/>
      <c r="N146" s="21"/>
    </row>
    <row r="147" spans="1:14" s="22" customFormat="1" ht="27.75" customHeight="1">
      <c r="A147" s="158"/>
      <c r="B147" s="158"/>
      <c r="C147" s="44">
        <v>2016</v>
      </c>
      <c r="D147" s="42">
        <v>146500</v>
      </c>
      <c r="E147" s="42"/>
      <c r="F147" s="42"/>
      <c r="G147" s="42">
        <v>131850</v>
      </c>
      <c r="H147" s="42"/>
      <c r="I147" s="42">
        <v>14650</v>
      </c>
      <c r="J147" s="42"/>
      <c r="K147" s="42"/>
      <c r="L147" s="42"/>
      <c r="M147" s="20"/>
      <c r="N147" s="21"/>
    </row>
    <row r="148" spans="1:14" s="22" customFormat="1" ht="21" customHeight="1">
      <c r="A148" s="156" t="s">
        <v>115</v>
      </c>
      <c r="B148" s="156" t="s">
        <v>290</v>
      </c>
      <c r="C148" s="39" t="s">
        <v>22</v>
      </c>
      <c r="D148" s="95">
        <v>2500</v>
      </c>
      <c r="E148" s="95"/>
      <c r="F148" s="95">
        <v>0</v>
      </c>
      <c r="G148" s="95">
        <v>0</v>
      </c>
      <c r="H148" s="95">
        <v>0</v>
      </c>
      <c r="I148" s="95">
        <v>2500</v>
      </c>
      <c r="J148" s="95">
        <v>0</v>
      </c>
      <c r="K148" s="95">
        <v>0</v>
      </c>
      <c r="L148" s="95">
        <v>0</v>
      </c>
      <c r="M148" s="21"/>
      <c r="N148" s="21"/>
    </row>
    <row r="149" spans="1:14" s="22" customFormat="1" ht="87" customHeight="1">
      <c r="A149" s="158"/>
      <c r="B149" s="158"/>
      <c r="C149" s="39" t="s">
        <v>192</v>
      </c>
      <c r="D149" s="95">
        <v>2500</v>
      </c>
      <c r="E149" s="95"/>
      <c r="F149" s="95">
        <v>0</v>
      </c>
      <c r="G149" s="95">
        <v>0</v>
      </c>
      <c r="H149" s="95">
        <v>0</v>
      </c>
      <c r="I149" s="95">
        <v>2500</v>
      </c>
      <c r="J149" s="95">
        <v>0</v>
      </c>
      <c r="K149" s="95">
        <v>0</v>
      </c>
      <c r="L149" s="95">
        <v>0</v>
      </c>
      <c r="M149" s="24" t="s">
        <v>353</v>
      </c>
      <c r="N149" s="21"/>
    </row>
    <row r="150" spans="1:14" s="22" customFormat="1" ht="21.75" customHeight="1">
      <c r="A150" s="258" t="s">
        <v>63</v>
      </c>
      <c r="B150" s="212" t="s">
        <v>64</v>
      </c>
      <c r="C150" s="87" t="s">
        <v>22</v>
      </c>
      <c r="D150" s="25">
        <f>D151+D152+D153</f>
        <v>188</v>
      </c>
      <c r="E150" s="25"/>
      <c r="F150" s="25">
        <f>F151+F152+F153</f>
        <v>123</v>
      </c>
      <c r="G150" s="25">
        <f>G151+G152+G153</f>
        <v>0</v>
      </c>
      <c r="H150" s="25">
        <f>H151+H152+H153</f>
        <v>0</v>
      </c>
      <c r="I150" s="25">
        <f>I151+I152+I153</f>
        <v>188</v>
      </c>
      <c r="J150" s="25">
        <f>J151+J152+J153</f>
        <v>123</v>
      </c>
      <c r="K150" s="95">
        <v>0</v>
      </c>
      <c r="L150" s="95">
        <v>0</v>
      </c>
      <c r="M150" s="21"/>
      <c r="N150" s="21"/>
    </row>
    <row r="151" spans="1:14" s="22" customFormat="1" ht="42.75" customHeight="1">
      <c r="A151" s="259"/>
      <c r="B151" s="213"/>
      <c r="C151" s="87">
        <v>2013</v>
      </c>
      <c r="D151" s="25">
        <v>63</v>
      </c>
      <c r="E151" s="25"/>
      <c r="F151" s="25">
        <v>63</v>
      </c>
      <c r="G151" s="25">
        <v>0</v>
      </c>
      <c r="H151" s="25">
        <v>0</v>
      </c>
      <c r="I151" s="25">
        <v>63</v>
      </c>
      <c r="J151" s="25">
        <v>63</v>
      </c>
      <c r="K151" s="95">
        <v>0</v>
      </c>
      <c r="L151" s="95">
        <v>0</v>
      </c>
      <c r="M151" s="21" t="s">
        <v>253</v>
      </c>
      <c r="N151" s="21"/>
    </row>
    <row r="152" spans="1:14" s="22" customFormat="1" ht="21" customHeight="1">
      <c r="A152" s="259"/>
      <c r="B152" s="213"/>
      <c r="C152" s="87">
        <v>2014</v>
      </c>
      <c r="D152" s="27">
        <v>60</v>
      </c>
      <c r="E152" s="27"/>
      <c r="F152" s="27">
        <v>60</v>
      </c>
      <c r="G152" s="27">
        <v>0</v>
      </c>
      <c r="H152" s="27">
        <v>0</v>
      </c>
      <c r="I152" s="27">
        <v>60</v>
      </c>
      <c r="J152" s="27">
        <v>60</v>
      </c>
      <c r="K152" s="95">
        <v>0</v>
      </c>
      <c r="L152" s="95">
        <v>0</v>
      </c>
      <c r="M152" s="21"/>
      <c r="N152" s="21"/>
    </row>
    <row r="153" spans="1:14" s="22" customFormat="1" ht="21" customHeight="1">
      <c r="A153" s="260"/>
      <c r="B153" s="214"/>
      <c r="C153" s="87">
        <v>2015</v>
      </c>
      <c r="D153" s="27">
        <v>65</v>
      </c>
      <c r="E153" s="27"/>
      <c r="F153" s="27">
        <v>0</v>
      </c>
      <c r="G153" s="27">
        <v>0</v>
      </c>
      <c r="H153" s="27">
        <v>0</v>
      </c>
      <c r="I153" s="27">
        <v>65</v>
      </c>
      <c r="J153" s="27">
        <v>0</v>
      </c>
      <c r="K153" s="95">
        <v>0</v>
      </c>
      <c r="L153" s="95">
        <v>0</v>
      </c>
      <c r="M153" s="21"/>
      <c r="N153" s="21"/>
    </row>
    <row r="154" spans="1:40" s="68" customFormat="1" ht="21.75" customHeight="1">
      <c r="A154" s="165" t="s">
        <v>6</v>
      </c>
      <c r="B154" s="153" t="s">
        <v>65</v>
      </c>
      <c r="C154" s="74" t="s">
        <v>22</v>
      </c>
      <c r="D154" s="79">
        <f>D158+D162+D166+D169+D171+D175</f>
        <v>14850</v>
      </c>
      <c r="E154" s="79"/>
      <c r="F154" s="79">
        <f>F158+F162+F166+F169+F171+F175</f>
        <v>8617.9</v>
      </c>
      <c r="G154" s="79">
        <f>G158+G162+G166+G169+G171+G175</f>
        <v>4000</v>
      </c>
      <c r="H154" s="79">
        <f>H158+H162+H166+H169+H171+H175</f>
        <v>5805.599999999999</v>
      </c>
      <c r="I154" s="79">
        <f>I158+I162+I166+I169+I171+I175</f>
        <v>10850</v>
      </c>
      <c r="J154" s="79">
        <f>J158+J162+J166+J169+J171+J175</f>
        <v>2812.3</v>
      </c>
      <c r="K154" s="78">
        <v>0</v>
      </c>
      <c r="L154" s="78">
        <v>0</v>
      </c>
      <c r="M154" s="67"/>
      <c r="N154" s="67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</row>
    <row r="155" spans="1:40" s="68" customFormat="1" ht="18" customHeight="1">
      <c r="A155" s="166"/>
      <c r="B155" s="154"/>
      <c r="C155" s="74">
        <v>2013</v>
      </c>
      <c r="D155" s="79">
        <f>D159+D163+D172+D176</f>
        <v>100</v>
      </c>
      <c r="E155" s="79"/>
      <c r="F155" s="79">
        <f>F159+F163+F172+F176</f>
        <v>100</v>
      </c>
      <c r="G155" s="79">
        <f>G159+G163+G172+G176</f>
        <v>0</v>
      </c>
      <c r="H155" s="79">
        <f>H159+H163+H172+H176</f>
        <v>0</v>
      </c>
      <c r="I155" s="79">
        <f>I159+I163+I172+I176</f>
        <v>100</v>
      </c>
      <c r="J155" s="79">
        <f>J159+J163+J172+J176</f>
        <v>100</v>
      </c>
      <c r="K155" s="78">
        <v>0</v>
      </c>
      <c r="L155" s="78">
        <v>0</v>
      </c>
      <c r="M155" s="67"/>
      <c r="N155" s="67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</row>
    <row r="156" spans="1:40" s="68" customFormat="1" ht="26.25" customHeight="1">
      <c r="A156" s="166"/>
      <c r="B156" s="154"/>
      <c r="C156" s="74">
        <v>2014</v>
      </c>
      <c r="D156" s="79">
        <f>D160+D164+D167+D173+D177</f>
        <v>6600</v>
      </c>
      <c r="E156" s="79"/>
      <c r="F156" s="79">
        <f>F160+F164+F167+F173+F177</f>
        <v>6204.699999999999</v>
      </c>
      <c r="G156" s="79">
        <f>G160+G164+G167+G173+G177</f>
        <v>4000</v>
      </c>
      <c r="H156" s="79">
        <f>H160+H164+H167+H173+H177</f>
        <v>4687.4</v>
      </c>
      <c r="I156" s="79">
        <f>I160+I164+I167+I173+I177</f>
        <v>2600</v>
      </c>
      <c r="J156" s="79">
        <f>J160+J164+J167+J173+J177</f>
        <v>1517.3</v>
      </c>
      <c r="K156" s="78">
        <v>0</v>
      </c>
      <c r="L156" s="78">
        <v>0</v>
      </c>
      <c r="M156" s="67"/>
      <c r="N156" s="67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</row>
    <row r="157" spans="1:40" s="68" customFormat="1" ht="21" customHeight="1">
      <c r="A157" s="167"/>
      <c r="B157" s="155"/>
      <c r="C157" s="74">
        <v>2015</v>
      </c>
      <c r="D157" s="79">
        <f>D161+D165+D168+D170+D174+D178</f>
        <v>8150</v>
      </c>
      <c r="E157" s="79"/>
      <c r="F157" s="79">
        <f>F161+F165+F168+F170+F174+F178</f>
        <v>3007.3</v>
      </c>
      <c r="G157" s="79">
        <f>G161+G165+G168+G170+G174+G178</f>
        <v>0</v>
      </c>
      <c r="H157" s="79">
        <f>H161+H165+H168+H170+H174+H178</f>
        <v>1118.2</v>
      </c>
      <c r="I157" s="79">
        <f>I161+I165+I168+I170+I174+I178</f>
        <v>8150</v>
      </c>
      <c r="J157" s="79">
        <f>J161+J165+J168+J170+J174+J178</f>
        <v>1889.1</v>
      </c>
      <c r="K157" s="78">
        <v>0</v>
      </c>
      <c r="L157" s="78">
        <v>0</v>
      </c>
      <c r="M157" s="67"/>
      <c r="N157" s="67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:14" s="22" customFormat="1" ht="22.5" customHeight="1">
      <c r="A158" s="156" t="s">
        <v>44</v>
      </c>
      <c r="B158" s="114" t="s">
        <v>66</v>
      </c>
      <c r="C158" s="87" t="s">
        <v>22</v>
      </c>
      <c r="D158" s="27">
        <v>7000</v>
      </c>
      <c r="E158" s="27">
        <v>400</v>
      </c>
      <c r="F158" s="27">
        <v>757.3</v>
      </c>
      <c r="G158" s="27">
        <v>4000</v>
      </c>
      <c r="H158" s="27">
        <v>0</v>
      </c>
      <c r="I158" s="27">
        <v>3000</v>
      </c>
      <c r="J158" s="27">
        <v>757.3</v>
      </c>
      <c r="K158" s="95">
        <v>0</v>
      </c>
      <c r="L158" s="95">
        <v>0</v>
      </c>
      <c r="M158" s="21"/>
      <c r="N158" s="21"/>
    </row>
    <row r="159" spans="1:14" s="22" customFormat="1" ht="27" customHeight="1">
      <c r="A159" s="157"/>
      <c r="B159" s="115"/>
      <c r="C159" s="87">
        <v>2013</v>
      </c>
      <c r="D159" s="27">
        <v>0</v>
      </c>
      <c r="E159" s="27"/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95">
        <v>0</v>
      </c>
      <c r="L159" s="95">
        <v>0</v>
      </c>
      <c r="M159" s="135" t="s">
        <v>338</v>
      </c>
      <c r="N159" s="21"/>
    </row>
    <row r="160" spans="1:14" s="22" customFormat="1" ht="81" customHeight="1">
      <c r="A160" s="157"/>
      <c r="B160" s="115"/>
      <c r="C160" s="87">
        <v>2014</v>
      </c>
      <c r="D160" s="27">
        <v>4000</v>
      </c>
      <c r="E160" s="27">
        <v>400</v>
      </c>
      <c r="F160" s="27">
        <v>757.3</v>
      </c>
      <c r="G160" s="27">
        <v>4000</v>
      </c>
      <c r="H160" s="27">
        <v>0</v>
      </c>
      <c r="I160" s="27">
        <v>0</v>
      </c>
      <c r="J160" s="27">
        <v>757.3</v>
      </c>
      <c r="K160" s="95">
        <v>0</v>
      </c>
      <c r="L160" s="95">
        <v>0</v>
      </c>
      <c r="M160" s="98"/>
      <c r="N160" s="21"/>
    </row>
    <row r="161" spans="1:14" s="22" customFormat="1" ht="51.75" customHeight="1">
      <c r="A161" s="158"/>
      <c r="B161" s="116"/>
      <c r="C161" s="87">
        <v>2015</v>
      </c>
      <c r="D161" s="27">
        <v>3000</v>
      </c>
      <c r="E161" s="27"/>
      <c r="F161" s="27">
        <v>694.1</v>
      </c>
      <c r="G161" s="27">
        <v>0</v>
      </c>
      <c r="H161" s="27"/>
      <c r="I161" s="27">
        <v>3000</v>
      </c>
      <c r="J161" s="27">
        <v>694.1</v>
      </c>
      <c r="K161" s="95">
        <v>0</v>
      </c>
      <c r="L161" s="95">
        <v>0</v>
      </c>
      <c r="M161" s="21" t="s">
        <v>337</v>
      </c>
      <c r="N161" s="21"/>
    </row>
    <row r="162" spans="1:14" s="22" customFormat="1" ht="24" customHeight="1">
      <c r="A162" s="156" t="s">
        <v>46</v>
      </c>
      <c r="B162" s="114" t="s">
        <v>67</v>
      </c>
      <c r="C162" s="87" t="s">
        <v>22</v>
      </c>
      <c r="D162" s="27">
        <v>350</v>
      </c>
      <c r="E162" s="27"/>
      <c r="F162" s="27">
        <v>100</v>
      </c>
      <c r="G162" s="27">
        <v>0</v>
      </c>
      <c r="H162" s="27">
        <v>0</v>
      </c>
      <c r="I162" s="27">
        <v>350</v>
      </c>
      <c r="J162" s="27">
        <v>100</v>
      </c>
      <c r="K162" s="95">
        <v>0</v>
      </c>
      <c r="L162" s="95">
        <v>0</v>
      </c>
      <c r="M162" s="21"/>
      <c r="N162" s="21"/>
    </row>
    <row r="163" spans="1:14" s="22" customFormat="1" ht="73.5" customHeight="1">
      <c r="A163" s="157"/>
      <c r="B163" s="115"/>
      <c r="C163" s="87">
        <v>2013</v>
      </c>
      <c r="D163" s="27">
        <v>100</v>
      </c>
      <c r="E163" s="27"/>
      <c r="F163" s="27">
        <v>100</v>
      </c>
      <c r="G163" s="27">
        <v>0</v>
      </c>
      <c r="H163" s="27">
        <v>0</v>
      </c>
      <c r="I163" s="27">
        <v>100</v>
      </c>
      <c r="J163" s="27">
        <v>100</v>
      </c>
      <c r="K163" s="95">
        <v>0</v>
      </c>
      <c r="L163" s="95">
        <v>0</v>
      </c>
      <c r="M163" s="21" t="s">
        <v>254</v>
      </c>
      <c r="N163" s="21"/>
    </row>
    <row r="164" spans="1:14" s="22" customFormat="1" ht="48" customHeight="1">
      <c r="A164" s="157"/>
      <c r="B164" s="115"/>
      <c r="C164" s="87">
        <v>2014</v>
      </c>
      <c r="D164" s="27">
        <v>100</v>
      </c>
      <c r="E164" s="27">
        <v>100</v>
      </c>
      <c r="F164" s="27">
        <v>0</v>
      </c>
      <c r="G164" s="27">
        <v>0</v>
      </c>
      <c r="H164" s="27">
        <v>0</v>
      </c>
      <c r="I164" s="27">
        <v>100</v>
      </c>
      <c r="J164" s="27">
        <v>0</v>
      </c>
      <c r="K164" s="95">
        <v>0</v>
      </c>
      <c r="L164" s="95">
        <v>0</v>
      </c>
      <c r="M164" s="21" t="s">
        <v>201</v>
      </c>
      <c r="N164" s="21"/>
    </row>
    <row r="165" spans="1:14" s="22" customFormat="1" ht="48.75" customHeight="1">
      <c r="A165" s="158"/>
      <c r="B165" s="116"/>
      <c r="C165" s="87">
        <v>2015</v>
      </c>
      <c r="D165" s="27">
        <v>150</v>
      </c>
      <c r="E165" s="27"/>
      <c r="F165" s="27">
        <v>0</v>
      </c>
      <c r="G165" s="27">
        <v>0</v>
      </c>
      <c r="H165" s="27">
        <v>0</v>
      </c>
      <c r="I165" s="27">
        <v>150</v>
      </c>
      <c r="J165" s="27">
        <v>0</v>
      </c>
      <c r="K165" s="95">
        <v>0</v>
      </c>
      <c r="L165" s="95">
        <v>0</v>
      </c>
      <c r="M165" s="21" t="s">
        <v>201</v>
      </c>
      <c r="N165" s="21"/>
    </row>
    <row r="166" spans="1:14" s="22" customFormat="1" ht="22.5" customHeight="1">
      <c r="A166" s="156" t="s">
        <v>68</v>
      </c>
      <c r="B166" s="114" t="s">
        <v>189</v>
      </c>
      <c r="C166" s="87" t="s">
        <v>22</v>
      </c>
      <c r="D166" s="27">
        <v>2000</v>
      </c>
      <c r="E166" s="27">
        <v>1000</v>
      </c>
      <c r="F166" s="27">
        <v>1531.5</v>
      </c>
      <c r="G166" s="27">
        <v>0</v>
      </c>
      <c r="H166" s="27">
        <v>1118.2</v>
      </c>
      <c r="I166" s="27">
        <v>2000</v>
      </c>
      <c r="J166" s="27">
        <v>413.3</v>
      </c>
      <c r="K166" s="95">
        <v>0</v>
      </c>
      <c r="L166" s="95">
        <v>0</v>
      </c>
      <c r="M166" s="21"/>
      <c r="N166" s="21"/>
    </row>
    <row r="167" spans="1:14" s="22" customFormat="1" ht="90" customHeight="1">
      <c r="A167" s="157"/>
      <c r="B167" s="115"/>
      <c r="C167" s="87">
        <v>2014</v>
      </c>
      <c r="D167" s="27">
        <v>1000</v>
      </c>
      <c r="E167" s="27">
        <v>1000</v>
      </c>
      <c r="F167" s="27">
        <v>413.3</v>
      </c>
      <c r="G167" s="27">
        <v>0</v>
      </c>
      <c r="H167" s="27">
        <v>0</v>
      </c>
      <c r="I167" s="27">
        <v>1000</v>
      </c>
      <c r="J167" s="27">
        <v>413.3</v>
      </c>
      <c r="K167" s="95">
        <v>0</v>
      </c>
      <c r="L167" s="95">
        <v>0</v>
      </c>
      <c r="M167" s="28" t="s">
        <v>335</v>
      </c>
      <c r="N167" s="21"/>
    </row>
    <row r="168" spans="1:14" s="22" customFormat="1" ht="36.75" customHeight="1">
      <c r="A168" s="158"/>
      <c r="B168" s="116"/>
      <c r="C168" s="87">
        <v>2015</v>
      </c>
      <c r="D168" s="27">
        <v>1000</v>
      </c>
      <c r="E168" s="27"/>
      <c r="F168" s="27">
        <v>1118.2</v>
      </c>
      <c r="G168" s="27">
        <v>0</v>
      </c>
      <c r="H168" s="27">
        <v>1118.2</v>
      </c>
      <c r="I168" s="27">
        <v>1000</v>
      </c>
      <c r="J168" s="27">
        <v>0</v>
      </c>
      <c r="K168" s="95">
        <v>0</v>
      </c>
      <c r="L168" s="95">
        <v>0</v>
      </c>
      <c r="M168" s="252" t="s">
        <v>336</v>
      </c>
      <c r="N168" s="252"/>
    </row>
    <row r="169" spans="1:14" s="22" customFormat="1" ht="22.5" customHeight="1">
      <c r="A169" s="156" t="s">
        <v>280</v>
      </c>
      <c r="B169" s="114" t="s">
        <v>281</v>
      </c>
      <c r="C169" s="87" t="s">
        <v>22</v>
      </c>
      <c r="D169" s="27">
        <v>3000</v>
      </c>
      <c r="E169" s="27"/>
      <c r="F169" s="27">
        <v>0</v>
      </c>
      <c r="G169" s="27">
        <v>0</v>
      </c>
      <c r="H169" s="27">
        <v>0</v>
      </c>
      <c r="I169" s="27">
        <v>3000</v>
      </c>
      <c r="J169" s="27">
        <v>0</v>
      </c>
      <c r="K169" s="95">
        <v>0</v>
      </c>
      <c r="L169" s="95">
        <v>0</v>
      </c>
      <c r="M169" s="252"/>
      <c r="N169" s="252"/>
    </row>
    <row r="170" spans="1:14" s="22" customFormat="1" ht="45" customHeight="1">
      <c r="A170" s="158"/>
      <c r="B170" s="116"/>
      <c r="C170" s="87">
        <v>2015</v>
      </c>
      <c r="D170" s="27">
        <v>3000</v>
      </c>
      <c r="E170" s="27"/>
      <c r="F170" s="27">
        <v>0</v>
      </c>
      <c r="G170" s="27">
        <v>0</v>
      </c>
      <c r="H170" s="27">
        <v>0</v>
      </c>
      <c r="I170" s="27">
        <v>3000</v>
      </c>
      <c r="J170" s="27">
        <v>0</v>
      </c>
      <c r="K170" s="95">
        <v>0</v>
      </c>
      <c r="L170" s="95">
        <v>0</v>
      </c>
      <c r="M170" s="29" t="s">
        <v>334</v>
      </c>
      <c r="N170" s="252"/>
    </row>
    <row r="171" spans="1:14" s="22" customFormat="1" ht="21.75" customHeight="1">
      <c r="A171" s="156" t="s">
        <v>69</v>
      </c>
      <c r="B171" s="114" t="s">
        <v>70</v>
      </c>
      <c r="C171" s="87" t="s">
        <v>22</v>
      </c>
      <c r="D171" s="27">
        <v>2500</v>
      </c>
      <c r="E171" s="27">
        <v>1500</v>
      </c>
      <c r="F171" s="27">
        <v>0</v>
      </c>
      <c r="G171" s="27">
        <v>0</v>
      </c>
      <c r="H171" s="27">
        <v>0</v>
      </c>
      <c r="I171" s="27">
        <v>2500</v>
      </c>
      <c r="J171" s="27">
        <v>0</v>
      </c>
      <c r="K171" s="95">
        <v>0</v>
      </c>
      <c r="L171" s="95">
        <v>0</v>
      </c>
      <c r="M171" s="21"/>
      <c r="N171" s="21"/>
    </row>
    <row r="172" spans="1:14" s="22" customFormat="1" ht="21.75" customHeight="1">
      <c r="A172" s="157"/>
      <c r="B172" s="115"/>
      <c r="C172" s="87">
        <v>2013</v>
      </c>
      <c r="D172" s="27">
        <v>0</v>
      </c>
      <c r="E172" s="27"/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95">
        <v>0</v>
      </c>
      <c r="L172" s="95">
        <v>0</v>
      </c>
      <c r="M172" s="21"/>
      <c r="N172" s="21"/>
    </row>
    <row r="173" spans="1:14" s="22" customFormat="1" ht="59.25" customHeight="1">
      <c r="A173" s="157"/>
      <c r="B173" s="115"/>
      <c r="C173" s="87">
        <v>2014</v>
      </c>
      <c r="D173" s="27">
        <v>1500</v>
      </c>
      <c r="E173" s="27">
        <v>1500</v>
      </c>
      <c r="F173" s="27">
        <v>0</v>
      </c>
      <c r="G173" s="27">
        <v>0</v>
      </c>
      <c r="H173" s="27">
        <v>0</v>
      </c>
      <c r="I173" s="27">
        <v>1500</v>
      </c>
      <c r="J173" s="27">
        <v>0</v>
      </c>
      <c r="K173" s="95">
        <v>0</v>
      </c>
      <c r="L173" s="95">
        <v>0</v>
      </c>
      <c r="M173" s="21" t="s">
        <v>201</v>
      </c>
      <c r="N173" s="21"/>
    </row>
    <row r="174" spans="1:14" s="22" customFormat="1" ht="59.25" customHeight="1">
      <c r="A174" s="158"/>
      <c r="B174" s="116"/>
      <c r="C174" s="87">
        <v>2015</v>
      </c>
      <c r="D174" s="27">
        <v>1000</v>
      </c>
      <c r="E174" s="27"/>
      <c r="F174" s="27">
        <v>0</v>
      </c>
      <c r="G174" s="27">
        <v>0</v>
      </c>
      <c r="H174" s="27">
        <v>0</v>
      </c>
      <c r="I174" s="27">
        <v>1000</v>
      </c>
      <c r="J174" s="27">
        <v>0</v>
      </c>
      <c r="K174" s="95">
        <v>0</v>
      </c>
      <c r="L174" s="95">
        <v>0</v>
      </c>
      <c r="M174" s="21"/>
      <c r="N174" s="21"/>
    </row>
    <row r="175" spans="1:14" s="22" customFormat="1" ht="22.5" customHeight="1">
      <c r="A175" s="156" t="s">
        <v>282</v>
      </c>
      <c r="B175" s="114" t="s">
        <v>71</v>
      </c>
      <c r="C175" s="87" t="s">
        <v>22</v>
      </c>
      <c r="D175" s="27">
        <f>D176+D177+D178</f>
        <v>0</v>
      </c>
      <c r="E175" s="27"/>
      <c r="F175" s="27">
        <f aca="true" t="shared" si="13" ref="F175:L175">F176+F177+F178</f>
        <v>6229.099999999999</v>
      </c>
      <c r="G175" s="27">
        <f t="shared" si="13"/>
        <v>0</v>
      </c>
      <c r="H175" s="27">
        <f t="shared" si="13"/>
        <v>4687.4</v>
      </c>
      <c r="I175" s="27">
        <f t="shared" si="13"/>
        <v>0</v>
      </c>
      <c r="J175" s="27">
        <f t="shared" si="13"/>
        <v>1541.7</v>
      </c>
      <c r="K175" s="27">
        <f t="shared" si="13"/>
        <v>0</v>
      </c>
      <c r="L175" s="27">
        <f t="shared" si="13"/>
        <v>0</v>
      </c>
      <c r="M175" s="21"/>
      <c r="N175" s="21"/>
    </row>
    <row r="176" spans="1:14" s="22" customFormat="1" ht="24" customHeight="1">
      <c r="A176" s="157"/>
      <c r="B176" s="115"/>
      <c r="C176" s="87">
        <v>2013</v>
      </c>
      <c r="D176" s="27">
        <v>0</v>
      </c>
      <c r="E176" s="27"/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95">
        <v>0</v>
      </c>
      <c r="L176" s="95">
        <v>0</v>
      </c>
      <c r="M176" s="21"/>
      <c r="N176" s="21"/>
    </row>
    <row r="177" spans="1:14" s="22" customFormat="1" ht="50.25" customHeight="1">
      <c r="A177" s="157"/>
      <c r="B177" s="115"/>
      <c r="C177" s="87">
        <v>2014</v>
      </c>
      <c r="D177" s="27">
        <v>0</v>
      </c>
      <c r="E177" s="27"/>
      <c r="F177" s="27">
        <f>H177+J177</f>
        <v>5034.099999999999</v>
      </c>
      <c r="G177" s="27">
        <v>0</v>
      </c>
      <c r="H177" s="27">
        <v>4687.4</v>
      </c>
      <c r="I177" s="27">
        <v>0</v>
      </c>
      <c r="J177" s="27">
        <v>346.7</v>
      </c>
      <c r="K177" s="95">
        <v>0</v>
      </c>
      <c r="L177" s="95">
        <v>0</v>
      </c>
      <c r="M177" s="21" t="s">
        <v>203</v>
      </c>
      <c r="N177" s="21"/>
    </row>
    <row r="178" spans="1:14" s="22" customFormat="1" ht="42.75" customHeight="1">
      <c r="A178" s="158"/>
      <c r="B178" s="116"/>
      <c r="C178" s="87">
        <v>2015</v>
      </c>
      <c r="D178" s="27">
        <v>0</v>
      </c>
      <c r="E178" s="27"/>
      <c r="F178" s="27">
        <v>1195</v>
      </c>
      <c r="G178" s="27">
        <v>0</v>
      </c>
      <c r="H178" s="27">
        <v>0</v>
      </c>
      <c r="I178" s="27">
        <v>0</v>
      </c>
      <c r="J178" s="27">
        <v>1195</v>
      </c>
      <c r="K178" s="95">
        <v>0</v>
      </c>
      <c r="L178" s="95">
        <v>0</v>
      </c>
      <c r="M178" s="21" t="s">
        <v>293</v>
      </c>
      <c r="N178" s="21"/>
    </row>
    <row r="179" spans="1:14" s="22" customFormat="1" ht="20.25" customHeight="1">
      <c r="A179" s="258" t="s">
        <v>47</v>
      </c>
      <c r="B179" s="212" t="s">
        <v>72</v>
      </c>
      <c r="C179" s="87" t="s">
        <v>22</v>
      </c>
      <c r="D179" s="27">
        <f>D180+D181+D182</f>
        <v>4100</v>
      </c>
      <c r="E179" s="27"/>
      <c r="F179" s="27">
        <f>F180+F181+F182</f>
        <v>1283.8</v>
      </c>
      <c r="G179" s="27">
        <f>G180+G181+G182</f>
        <v>3600</v>
      </c>
      <c r="H179" s="27">
        <f>H180+H181+H182</f>
        <v>783.8</v>
      </c>
      <c r="I179" s="27">
        <f>I180+I181+I182</f>
        <v>500</v>
      </c>
      <c r="J179" s="27">
        <f>J180+J181+J182</f>
        <v>500</v>
      </c>
      <c r="K179" s="95">
        <v>0</v>
      </c>
      <c r="L179" s="95">
        <v>0</v>
      </c>
      <c r="M179" s="21"/>
      <c r="N179" s="21"/>
    </row>
    <row r="180" spans="1:14" s="22" customFormat="1" ht="39" customHeight="1">
      <c r="A180" s="259"/>
      <c r="B180" s="213"/>
      <c r="C180" s="87">
        <v>2013</v>
      </c>
      <c r="D180" s="27">
        <v>500</v>
      </c>
      <c r="E180" s="27"/>
      <c r="F180" s="27">
        <v>500</v>
      </c>
      <c r="G180" s="27">
        <v>0</v>
      </c>
      <c r="H180" s="27">
        <v>0</v>
      </c>
      <c r="I180" s="27">
        <v>500</v>
      </c>
      <c r="J180" s="27">
        <v>500</v>
      </c>
      <c r="K180" s="95">
        <v>0</v>
      </c>
      <c r="L180" s="95">
        <v>0</v>
      </c>
      <c r="M180" s="21" t="s">
        <v>253</v>
      </c>
      <c r="N180" s="21"/>
    </row>
    <row r="181" spans="1:14" s="22" customFormat="1" ht="90" customHeight="1">
      <c r="A181" s="259"/>
      <c r="B181" s="213"/>
      <c r="C181" s="87">
        <v>2014</v>
      </c>
      <c r="D181" s="27">
        <v>1800</v>
      </c>
      <c r="E181" s="27">
        <v>1800</v>
      </c>
      <c r="F181" s="27">
        <v>768</v>
      </c>
      <c r="G181" s="27">
        <v>1800</v>
      </c>
      <c r="H181" s="27">
        <v>768</v>
      </c>
      <c r="I181" s="27">
        <v>0</v>
      </c>
      <c r="J181" s="27">
        <v>0</v>
      </c>
      <c r="K181" s="95">
        <v>0</v>
      </c>
      <c r="L181" s="95">
        <v>0</v>
      </c>
      <c r="M181" s="21" t="s">
        <v>204</v>
      </c>
      <c r="N181" s="21"/>
    </row>
    <row r="182" spans="1:14" s="22" customFormat="1" ht="27" customHeight="1">
      <c r="A182" s="260"/>
      <c r="B182" s="214"/>
      <c r="C182" s="87">
        <v>2015</v>
      </c>
      <c r="D182" s="27">
        <v>1800</v>
      </c>
      <c r="E182" s="27"/>
      <c r="F182" s="27">
        <v>15.8</v>
      </c>
      <c r="G182" s="27">
        <v>1800</v>
      </c>
      <c r="H182" s="27">
        <v>15.8</v>
      </c>
      <c r="I182" s="27">
        <v>0</v>
      </c>
      <c r="J182" s="27">
        <v>0</v>
      </c>
      <c r="K182" s="95">
        <v>0</v>
      </c>
      <c r="L182" s="95">
        <v>0</v>
      </c>
      <c r="M182" s="21"/>
      <c r="N182" s="21"/>
    </row>
    <row r="183" spans="1:14" s="22" customFormat="1" ht="27" customHeight="1">
      <c r="A183" s="258" t="s">
        <v>8</v>
      </c>
      <c r="B183" s="212" t="s">
        <v>283</v>
      </c>
      <c r="C183" s="87" t="s">
        <v>22</v>
      </c>
      <c r="D183" s="27">
        <v>222000</v>
      </c>
      <c r="E183" s="27"/>
      <c r="F183" s="27">
        <v>900.9</v>
      </c>
      <c r="G183" s="27">
        <v>200000</v>
      </c>
      <c r="H183" s="27">
        <v>0</v>
      </c>
      <c r="I183" s="27">
        <v>22000</v>
      </c>
      <c r="J183" s="27">
        <v>900.9</v>
      </c>
      <c r="K183" s="95">
        <v>0</v>
      </c>
      <c r="L183" s="95">
        <v>0</v>
      </c>
      <c r="M183" s="114" t="s">
        <v>324</v>
      </c>
      <c r="N183" s="21"/>
    </row>
    <row r="184" spans="1:14" s="22" customFormat="1" ht="29.25" customHeight="1">
      <c r="A184" s="260"/>
      <c r="B184" s="214"/>
      <c r="C184" s="87">
        <v>2015</v>
      </c>
      <c r="D184" s="27">
        <v>222000</v>
      </c>
      <c r="E184" s="27"/>
      <c r="F184" s="27">
        <v>900.9</v>
      </c>
      <c r="G184" s="27">
        <v>200000</v>
      </c>
      <c r="H184" s="27">
        <v>0</v>
      </c>
      <c r="I184" s="27">
        <v>22000</v>
      </c>
      <c r="J184" s="27">
        <v>900.9</v>
      </c>
      <c r="K184" s="95">
        <v>0</v>
      </c>
      <c r="L184" s="95">
        <v>0</v>
      </c>
      <c r="M184" s="116"/>
      <c r="N184" s="21"/>
    </row>
    <row r="185" spans="1:14" s="22" customFormat="1" ht="21" customHeight="1">
      <c r="A185" s="258" t="s">
        <v>75</v>
      </c>
      <c r="B185" s="212" t="s">
        <v>73</v>
      </c>
      <c r="C185" s="87" t="s">
        <v>22</v>
      </c>
      <c r="D185" s="27">
        <f>D186+D187+D188</f>
        <v>816</v>
      </c>
      <c r="E185" s="27"/>
      <c r="F185" s="27">
        <f aca="true" t="shared" si="14" ref="F185:L185">F186+F187+F188</f>
        <v>556</v>
      </c>
      <c r="G185" s="27">
        <f t="shared" si="14"/>
        <v>600</v>
      </c>
      <c r="H185" s="27">
        <f t="shared" si="14"/>
        <v>500</v>
      </c>
      <c r="I185" s="27">
        <f t="shared" si="14"/>
        <v>216</v>
      </c>
      <c r="J185" s="27">
        <f t="shared" si="14"/>
        <v>56</v>
      </c>
      <c r="K185" s="27">
        <f t="shared" si="14"/>
        <v>0</v>
      </c>
      <c r="L185" s="27">
        <f t="shared" si="14"/>
        <v>0</v>
      </c>
      <c r="M185" s="21"/>
      <c r="N185" s="21"/>
    </row>
    <row r="186" spans="1:14" s="22" customFormat="1" ht="21" customHeight="1">
      <c r="A186" s="259"/>
      <c r="B186" s="213"/>
      <c r="C186" s="87">
        <v>2013</v>
      </c>
      <c r="D186" s="27">
        <v>556</v>
      </c>
      <c r="E186" s="27"/>
      <c r="F186" s="27">
        <v>556</v>
      </c>
      <c r="G186" s="27">
        <v>500</v>
      </c>
      <c r="H186" s="27">
        <v>500</v>
      </c>
      <c r="I186" s="27">
        <v>56</v>
      </c>
      <c r="J186" s="27">
        <v>56</v>
      </c>
      <c r="K186" s="95">
        <v>0</v>
      </c>
      <c r="L186" s="95">
        <v>0</v>
      </c>
      <c r="M186" s="21"/>
      <c r="N186" s="21"/>
    </row>
    <row r="187" spans="1:14" s="22" customFormat="1" ht="45" customHeight="1">
      <c r="A187" s="259"/>
      <c r="B187" s="213"/>
      <c r="C187" s="87">
        <v>2014</v>
      </c>
      <c r="D187" s="27">
        <v>100</v>
      </c>
      <c r="E187" s="29">
        <f>G187+I187</f>
        <v>100</v>
      </c>
      <c r="F187" s="29">
        <v>0</v>
      </c>
      <c r="G187" s="29">
        <v>0</v>
      </c>
      <c r="H187" s="27">
        <v>0</v>
      </c>
      <c r="I187" s="27">
        <v>100</v>
      </c>
      <c r="J187" s="27">
        <v>0</v>
      </c>
      <c r="K187" s="95">
        <v>0</v>
      </c>
      <c r="L187" s="95">
        <v>0</v>
      </c>
      <c r="M187" s="21" t="s">
        <v>201</v>
      </c>
      <c r="N187" s="21"/>
    </row>
    <row r="188" spans="1:14" s="22" customFormat="1" ht="18" customHeight="1">
      <c r="A188" s="260"/>
      <c r="B188" s="214"/>
      <c r="C188" s="87">
        <v>2015</v>
      </c>
      <c r="D188" s="27">
        <v>160</v>
      </c>
      <c r="E188" s="29"/>
      <c r="F188" s="29">
        <v>0</v>
      </c>
      <c r="G188" s="29">
        <v>100</v>
      </c>
      <c r="H188" s="27">
        <v>0</v>
      </c>
      <c r="I188" s="27">
        <v>60</v>
      </c>
      <c r="J188" s="27">
        <v>0</v>
      </c>
      <c r="K188" s="95">
        <v>0</v>
      </c>
      <c r="L188" s="95">
        <v>0</v>
      </c>
      <c r="M188" s="21"/>
      <c r="N188" s="21"/>
    </row>
    <row r="189" spans="1:14" s="22" customFormat="1" ht="21" customHeight="1">
      <c r="A189" s="156" t="s">
        <v>77</v>
      </c>
      <c r="B189" s="114" t="s">
        <v>74</v>
      </c>
      <c r="C189" s="87" t="s">
        <v>22</v>
      </c>
      <c r="D189" s="27">
        <v>816</v>
      </c>
      <c r="E189" s="27"/>
      <c r="F189" s="27">
        <v>556</v>
      </c>
      <c r="G189" s="27">
        <v>600</v>
      </c>
      <c r="H189" s="27">
        <v>500</v>
      </c>
      <c r="I189" s="27">
        <v>216</v>
      </c>
      <c r="J189" s="27">
        <v>56</v>
      </c>
      <c r="K189" s="95">
        <v>0</v>
      </c>
      <c r="L189" s="95">
        <v>0</v>
      </c>
      <c r="M189" s="21"/>
      <c r="N189" s="21"/>
    </row>
    <row r="190" spans="1:14" s="22" customFormat="1" ht="25.5" customHeight="1">
      <c r="A190" s="157"/>
      <c r="B190" s="115"/>
      <c r="C190" s="87">
        <v>2013</v>
      </c>
      <c r="D190" s="27">
        <v>556</v>
      </c>
      <c r="E190" s="29"/>
      <c r="F190" s="29">
        <v>556</v>
      </c>
      <c r="G190" s="29">
        <v>500</v>
      </c>
      <c r="H190" s="27">
        <v>500</v>
      </c>
      <c r="I190" s="27">
        <v>56</v>
      </c>
      <c r="J190" s="27">
        <v>56</v>
      </c>
      <c r="K190" s="95">
        <v>0</v>
      </c>
      <c r="L190" s="95">
        <v>0</v>
      </c>
      <c r="M190" s="21" t="s">
        <v>255</v>
      </c>
      <c r="N190" s="21"/>
    </row>
    <row r="191" spans="1:14" s="22" customFormat="1" ht="21.75" customHeight="1">
      <c r="A191" s="157"/>
      <c r="B191" s="115"/>
      <c r="C191" s="87">
        <v>2014</v>
      </c>
      <c r="D191" s="27">
        <v>100</v>
      </c>
      <c r="E191" s="27">
        <v>100</v>
      </c>
      <c r="F191" s="27">
        <v>0</v>
      </c>
      <c r="G191" s="27">
        <v>0</v>
      </c>
      <c r="H191" s="27">
        <v>0</v>
      </c>
      <c r="I191" s="27">
        <v>100</v>
      </c>
      <c r="J191" s="27">
        <v>0</v>
      </c>
      <c r="K191" s="95">
        <v>0</v>
      </c>
      <c r="L191" s="95">
        <v>0</v>
      </c>
      <c r="M191" s="21"/>
      <c r="N191" s="21"/>
    </row>
    <row r="192" spans="1:14" s="22" customFormat="1" ht="21.75" customHeight="1">
      <c r="A192" s="158"/>
      <c r="B192" s="116"/>
      <c r="C192" s="87">
        <v>2015</v>
      </c>
      <c r="D192" s="27">
        <v>160</v>
      </c>
      <c r="E192" s="27"/>
      <c r="F192" s="27">
        <v>0</v>
      </c>
      <c r="G192" s="27">
        <v>100</v>
      </c>
      <c r="H192" s="27">
        <v>0</v>
      </c>
      <c r="I192" s="27">
        <v>60</v>
      </c>
      <c r="J192" s="27">
        <v>0</v>
      </c>
      <c r="K192" s="95">
        <v>0</v>
      </c>
      <c r="L192" s="95">
        <v>0</v>
      </c>
      <c r="M192" s="21"/>
      <c r="N192" s="21"/>
    </row>
    <row r="193" spans="1:14" s="22" customFormat="1" ht="18" customHeight="1">
      <c r="A193" s="258" t="s">
        <v>83</v>
      </c>
      <c r="B193" s="212" t="s">
        <v>76</v>
      </c>
      <c r="C193" s="87" t="s">
        <v>22</v>
      </c>
      <c r="D193" s="27">
        <f>D197+D202+D208+D213+D216</f>
        <v>7365</v>
      </c>
      <c r="E193" s="27"/>
      <c r="F193" s="27">
        <f aca="true" t="shared" si="15" ref="F193:L193">F197+F202+F208+F213+F216</f>
        <v>9540.6</v>
      </c>
      <c r="G193" s="27">
        <f t="shared" si="15"/>
        <v>5687</v>
      </c>
      <c r="H193" s="27">
        <f t="shared" si="15"/>
        <v>7426.3</v>
      </c>
      <c r="I193" s="27">
        <f t="shared" si="15"/>
        <v>1678</v>
      </c>
      <c r="J193" s="27">
        <f t="shared" si="15"/>
        <v>2114.3</v>
      </c>
      <c r="K193" s="27">
        <f t="shared" si="15"/>
        <v>0</v>
      </c>
      <c r="L193" s="27">
        <f t="shared" si="15"/>
        <v>0</v>
      </c>
      <c r="M193" s="21"/>
      <c r="N193" s="21"/>
    </row>
    <row r="194" spans="1:14" s="22" customFormat="1" ht="21" customHeight="1">
      <c r="A194" s="259"/>
      <c r="B194" s="213"/>
      <c r="C194" s="87">
        <v>2013</v>
      </c>
      <c r="D194" s="27">
        <f>D198+D203+D209</f>
        <v>5765</v>
      </c>
      <c r="E194" s="27"/>
      <c r="F194" s="27">
        <f aca="true" t="shared" si="16" ref="F194:L194">F198+F203+F209</f>
        <v>5765</v>
      </c>
      <c r="G194" s="27">
        <f t="shared" si="16"/>
        <v>4087</v>
      </c>
      <c r="H194" s="27">
        <f t="shared" si="16"/>
        <v>4087</v>
      </c>
      <c r="I194" s="27">
        <f t="shared" si="16"/>
        <v>1678</v>
      </c>
      <c r="J194" s="27">
        <f t="shared" si="16"/>
        <v>1678</v>
      </c>
      <c r="K194" s="27">
        <f t="shared" si="16"/>
        <v>0</v>
      </c>
      <c r="L194" s="27">
        <f t="shared" si="16"/>
        <v>0</v>
      </c>
      <c r="M194" s="21"/>
      <c r="N194" s="21"/>
    </row>
    <row r="195" spans="1:14" s="22" customFormat="1" ht="26.25" customHeight="1">
      <c r="A195" s="259"/>
      <c r="B195" s="213"/>
      <c r="C195" s="87">
        <v>2014</v>
      </c>
      <c r="D195" s="27">
        <f>D199+D204+D214+D217</f>
        <v>1500</v>
      </c>
      <c r="E195" s="27"/>
      <c r="F195" s="27">
        <f>F199+F204+F214+F217</f>
        <v>3625.6</v>
      </c>
      <c r="G195" s="27">
        <f>G199+G204+G214+G217</f>
        <v>1500</v>
      </c>
      <c r="H195" s="27">
        <f>H199+H204+H214+H217</f>
        <v>3189.3</v>
      </c>
      <c r="I195" s="27">
        <f>I199+I204+I214+I217</f>
        <v>0</v>
      </c>
      <c r="J195" s="27">
        <f>J199+J204+J214+J217</f>
        <v>436.3</v>
      </c>
      <c r="K195" s="27">
        <f>K199+K204+K214+K217</f>
        <v>0</v>
      </c>
      <c r="L195" s="27">
        <f>L199+L204+L214+L217</f>
        <v>0</v>
      </c>
      <c r="M195" s="21"/>
      <c r="N195" s="21"/>
    </row>
    <row r="196" spans="1:14" s="22" customFormat="1" ht="25.5" customHeight="1">
      <c r="A196" s="260"/>
      <c r="B196" s="214"/>
      <c r="C196" s="87">
        <v>2015</v>
      </c>
      <c r="D196" s="27">
        <f>D200+D206+D211+D218</f>
        <v>100</v>
      </c>
      <c r="E196" s="27"/>
      <c r="F196" s="27">
        <f aca="true" t="shared" si="17" ref="F196:L196">F200+F206+F211+F218</f>
        <v>1301.4</v>
      </c>
      <c r="G196" s="27">
        <f t="shared" si="17"/>
        <v>100</v>
      </c>
      <c r="H196" s="27">
        <f t="shared" si="17"/>
        <v>950</v>
      </c>
      <c r="I196" s="27">
        <f t="shared" si="17"/>
        <v>0</v>
      </c>
      <c r="J196" s="27">
        <f t="shared" si="17"/>
        <v>351.4</v>
      </c>
      <c r="K196" s="27">
        <f t="shared" si="17"/>
        <v>0</v>
      </c>
      <c r="L196" s="27">
        <f t="shared" si="17"/>
        <v>0</v>
      </c>
      <c r="M196" s="21"/>
      <c r="N196" s="21"/>
    </row>
    <row r="197" spans="1:40" s="68" customFormat="1" ht="22.5" customHeight="1">
      <c r="A197" s="156" t="s">
        <v>85</v>
      </c>
      <c r="B197" s="114" t="s">
        <v>78</v>
      </c>
      <c r="C197" s="42" t="s">
        <v>22</v>
      </c>
      <c r="D197" s="27">
        <f>D198+D199+D200</f>
        <v>3491</v>
      </c>
      <c r="E197" s="27"/>
      <c r="F197" s="27">
        <f aca="true" t="shared" si="18" ref="F197:L197">F198+F199+F200</f>
        <v>2455.6</v>
      </c>
      <c r="G197" s="27">
        <f t="shared" si="18"/>
        <v>2943</v>
      </c>
      <c r="H197" s="27">
        <f t="shared" si="18"/>
        <v>1886.8</v>
      </c>
      <c r="I197" s="27">
        <f t="shared" si="18"/>
        <v>548</v>
      </c>
      <c r="J197" s="27">
        <f t="shared" si="18"/>
        <v>568.8</v>
      </c>
      <c r="K197" s="27">
        <f t="shared" si="18"/>
        <v>0</v>
      </c>
      <c r="L197" s="27">
        <f t="shared" si="18"/>
        <v>0</v>
      </c>
      <c r="M197" s="21"/>
      <c r="N197" s="67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</row>
    <row r="198" spans="1:40" s="68" customFormat="1" ht="69.75" customHeight="1">
      <c r="A198" s="157"/>
      <c r="B198" s="115"/>
      <c r="C198" s="42">
        <v>2013</v>
      </c>
      <c r="D198" s="27">
        <v>1891</v>
      </c>
      <c r="E198" s="27"/>
      <c r="F198" s="27">
        <v>1891</v>
      </c>
      <c r="G198" s="27">
        <v>1343</v>
      </c>
      <c r="H198" s="27">
        <v>1343</v>
      </c>
      <c r="I198" s="27">
        <v>548</v>
      </c>
      <c r="J198" s="27">
        <v>548</v>
      </c>
      <c r="K198" s="32">
        <v>0</v>
      </c>
      <c r="L198" s="32">
        <v>0</v>
      </c>
      <c r="M198" s="21" t="s">
        <v>256</v>
      </c>
      <c r="N198" s="67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</row>
    <row r="199" spans="1:40" s="68" customFormat="1" ht="86.25" customHeight="1">
      <c r="A199" s="157"/>
      <c r="B199" s="115"/>
      <c r="C199" s="42">
        <v>2014</v>
      </c>
      <c r="D199" s="60">
        <v>1500</v>
      </c>
      <c r="E199" s="60">
        <v>100</v>
      </c>
      <c r="F199" s="60">
        <v>414.6</v>
      </c>
      <c r="G199" s="60">
        <v>1500</v>
      </c>
      <c r="H199" s="60">
        <v>393.8</v>
      </c>
      <c r="I199" s="27">
        <v>0</v>
      </c>
      <c r="J199" s="27">
        <v>20.8</v>
      </c>
      <c r="K199" s="32">
        <v>0</v>
      </c>
      <c r="L199" s="32">
        <v>0</v>
      </c>
      <c r="M199" s="96" t="s">
        <v>205</v>
      </c>
      <c r="N199" s="67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:40" s="68" customFormat="1" ht="86.25" customHeight="1">
      <c r="A200" s="157"/>
      <c r="B200" s="115"/>
      <c r="C200" s="42">
        <v>2015</v>
      </c>
      <c r="D200" s="33">
        <v>100</v>
      </c>
      <c r="E200" s="33"/>
      <c r="F200" s="33">
        <v>150</v>
      </c>
      <c r="G200" s="33">
        <v>100</v>
      </c>
      <c r="H200" s="33">
        <v>150</v>
      </c>
      <c r="I200" s="59">
        <v>0</v>
      </c>
      <c r="J200" s="59">
        <v>0</v>
      </c>
      <c r="K200" s="32">
        <v>0</v>
      </c>
      <c r="L200" s="32">
        <v>0</v>
      </c>
      <c r="M200" s="97"/>
      <c r="N200" s="67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</row>
    <row r="201" spans="1:40" s="68" customFormat="1" ht="27" customHeight="1">
      <c r="A201" s="158"/>
      <c r="B201" s="116"/>
      <c r="C201" s="20">
        <v>2016</v>
      </c>
      <c r="D201" s="20">
        <v>0</v>
      </c>
      <c r="E201" s="20"/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98"/>
      <c r="N201" s="67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</row>
    <row r="202" spans="1:40" s="68" customFormat="1" ht="24" customHeight="1">
      <c r="A202" s="156" t="s">
        <v>87</v>
      </c>
      <c r="B202" s="114" t="s">
        <v>79</v>
      </c>
      <c r="C202" s="42" t="s">
        <v>22</v>
      </c>
      <c r="D202" s="60">
        <v>2989</v>
      </c>
      <c r="E202" s="60"/>
      <c r="F202" s="60">
        <v>2989</v>
      </c>
      <c r="G202" s="60">
        <v>2122</v>
      </c>
      <c r="H202" s="60">
        <v>2122</v>
      </c>
      <c r="I202" s="27">
        <v>867</v>
      </c>
      <c r="J202" s="27">
        <v>867</v>
      </c>
      <c r="K202" s="32">
        <v>0</v>
      </c>
      <c r="L202" s="32">
        <v>0</v>
      </c>
      <c r="M202" s="21"/>
      <c r="N202" s="67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</row>
    <row r="203" spans="1:40" s="68" customFormat="1" ht="66" customHeight="1">
      <c r="A203" s="157"/>
      <c r="B203" s="115"/>
      <c r="C203" s="42">
        <v>2013</v>
      </c>
      <c r="D203" s="60">
        <v>2989</v>
      </c>
      <c r="E203" s="60"/>
      <c r="F203" s="60">
        <v>2989</v>
      </c>
      <c r="G203" s="60">
        <v>2122</v>
      </c>
      <c r="H203" s="60">
        <v>2122</v>
      </c>
      <c r="I203" s="27">
        <v>867</v>
      </c>
      <c r="J203" s="27">
        <v>867</v>
      </c>
      <c r="K203" s="32">
        <v>0</v>
      </c>
      <c r="L203" s="32">
        <v>0</v>
      </c>
      <c r="M203" s="21" t="s">
        <v>257</v>
      </c>
      <c r="N203" s="67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</row>
    <row r="204" spans="1:40" s="68" customFormat="1" ht="24" customHeight="1">
      <c r="A204" s="157"/>
      <c r="B204" s="115"/>
      <c r="C204" s="42">
        <v>2014</v>
      </c>
      <c r="D204" s="60">
        <v>0</v>
      </c>
      <c r="E204" s="60"/>
      <c r="F204" s="60">
        <v>0</v>
      </c>
      <c r="G204" s="60">
        <v>0</v>
      </c>
      <c r="H204" s="60">
        <v>0</v>
      </c>
      <c r="I204" s="27">
        <v>0</v>
      </c>
      <c r="J204" s="27">
        <v>0</v>
      </c>
      <c r="K204" s="32">
        <v>0</v>
      </c>
      <c r="L204" s="32">
        <v>0</v>
      </c>
      <c r="M204" s="21"/>
      <c r="N204" s="67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</row>
    <row r="205" spans="1:40" s="68" customFormat="1" ht="24" customHeight="1">
      <c r="A205" s="157"/>
      <c r="B205" s="115"/>
      <c r="C205" s="42">
        <v>2015</v>
      </c>
      <c r="D205" s="33"/>
      <c r="E205" s="60"/>
      <c r="F205" s="33"/>
      <c r="G205" s="33"/>
      <c r="H205" s="33"/>
      <c r="I205" s="59"/>
      <c r="J205" s="59"/>
      <c r="K205" s="32"/>
      <c r="L205" s="32"/>
      <c r="M205" s="69"/>
      <c r="N205" s="67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:40" s="68" customFormat="1" ht="14.25">
      <c r="A206" s="157"/>
      <c r="B206" s="115"/>
      <c r="C206" s="159">
        <v>2016</v>
      </c>
      <c r="D206" s="161">
        <v>0</v>
      </c>
      <c r="E206" s="60"/>
      <c r="F206" s="161">
        <v>0</v>
      </c>
      <c r="G206" s="161">
        <v>0</v>
      </c>
      <c r="H206" s="161">
        <v>0</v>
      </c>
      <c r="I206" s="163">
        <v>0</v>
      </c>
      <c r="J206" s="163">
        <v>0</v>
      </c>
      <c r="K206" s="139">
        <v>0</v>
      </c>
      <c r="L206" s="139">
        <v>0</v>
      </c>
      <c r="M206" s="96"/>
      <c r="N206" s="67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:40" s="68" customFormat="1" ht="5.25" customHeight="1">
      <c r="A207" s="158"/>
      <c r="B207" s="116"/>
      <c r="C207" s="160"/>
      <c r="D207" s="162"/>
      <c r="E207" s="60"/>
      <c r="F207" s="162"/>
      <c r="G207" s="162"/>
      <c r="H207" s="162"/>
      <c r="I207" s="164"/>
      <c r="J207" s="164"/>
      <c r="K207" s="140"/>
      <c r="L207" s="140"/>
      <c r="M207" s="98"/>
      <c r="N207" s="67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</row>
    <row r="208" spans="1:40" s="68" customFormat="1" ht="21" customHeight="1">
      <c r="A208" s="156" t="s">
        <v>284</v>
      </c>
      <c r="B208" s="114" t="s">
        <v>80</v>
      </c>
      <c r="C208" s="42" t="s">
        <v>22</v>
      </c>
      <c r="D208" s="60">
        <v>885</v>
      </c>
      <c r="E208" s="60"/>
      <c r="F208" s="60">
        <v>885</v>
      </c>
      <c r="G208" s="60">
        <v>622</v>
      </c>
      <c r="H208" s="60">
        <v>622</v>
      </c>
      <c r="I208" s="27">
        <v>263</v>
      </c>
      <c r="J208" s="27">
        <v>263</v>
      </c>
      <c r="K208" s="32">
        <v>0</v>
      </c>
      <c r="L208" s="32">
        <v>0</v>
      </c>
      <c r="M208" s="21"/>
      <c r="N208" s="67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</row>
    <row r="209" spans="1:40" s="68" customFormat="1" ht="63" customHeight="1">
      <c r="A209" s="157"/>
      <c r="B209" s="115"/>
      <c r="C209" s="42">
        <v>2013</v>
      </c>
      <c r="D209" s="60">
        <v>885</v>
      </c>
      <c r="E209" s="60"/>
      <c r="F209" s="60">
        <v>885</v>
      </c>
      <c r="G209" s="60">
        <v>622</v>
      </c>
      <c r="H209" s="60">
        <v>622</v>
      </c>
      <c r="I209" s="27">
        <v>263</v>
      </c>
      <c r="J209" s="27">
        <v>263</v>
      </c>
      <c r="K209" s="32">
        <v>0</v>
      </c>
      <c r="L209" s="32">
        <v>0</v>
      </c>
      <c r="M209" s="21" t="s">
        <v>258</v>
      </c>
      <c r="N209" s="67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:40" s="68" customFormat="1" ht="22.5" customHeight="1">
      <c r="A210" s="157"/>
      <c r="B210" s="115"/>
      <c r="C210" s="42">
        <v>2014</v>
      </c>
      <c r="D210" s="60">
        <v>0</v>
      </c>
      <c r="E210" s="60"/>
      <c r="F210" s="60">
        <v>0</v>
      </c>
      <c r="G210" s="60">
        <v>0</v>
      </c>
      <c r="H210" s="60">
        <v>0</v>
      </c>
      <c r="I210" s="27">
        <v>0</v>
      </c>
      <c r="J210" s="27">
        <v>0</v>
      </c>
      <c r="K210" s="32">
        <v>0</v>
      </c>
      <c r="L210" s="32">
        <v>0</v>
      </c>
      <c r="M210" s="21"/>
      <c r="N210" s="67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</row>
    <row r="211" spans="1:40" s="68" customFormat="1" ht="22.5" customHeight="1">
      <c r="A211" s="157"/>
      <c r="B211" s="115"/>
      <c r="C211" s="42">
        <v>2015</v>
      </c>
      <c r="D211" s="33">
        <v>0</v>
      </c>
      <c r="E211" s="33"/>
      <c r="F211" s="33">
        <v>0</v>
      </c>
      <c r="G211" s="33">
        <v>0</v>
      </c>
      <c r="H211" s="33">
        <v>0</v>
      </c>
      <c r="I211" s="59">
        <v>0</v>
      </c>
      <c r="J211" s="59">
        <v>0</v>
      </c>
      <c r="K211" s="32">
        <v>0</v>
      </c>
      <c r="L211" s="32">
        <v>0</v>
      </c>
      <c r="M211" s="21"/>
      <c r="N211" s="67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</row>
    <row r="212" spans="1:40" s="68" customFormat="1" ht="19.5" customHeight="1">
      <c r="A212" s="158"/>
      <c r="B212" s="116"/>
      <c r="C212" s="20">
        <v>2016</v>
      </c>
      <c r="D212" s="33">
        <v>0</v>
      </c>
      <c r="E212" s="33"/>
      <c r="F212" s="33">
        <v>0</v>
      </c>
      <c r="G212" s="33">
        <v>0</v>
      </c>
      <c r="H212" s="33">
        <v>0</v>
      </c>
      <c r="I212" s="59">
        <v>0</v>
      </c>
      <c r="J212" s="59">
        <v>0</v>
      </c>
      <c r="K212" s="32">
        <v>0</v>
      </c>
      <c r="L212" s="32">
        <v>0</v>
      </c>
      <c r="M212" s="21"/>
      <c r="N212" s="67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</row>
    <row r="213" spans="1:14" s="22" customFormat="1" ht="20.25" customHeight="1">
      <c r="A213" s="156" t="s">
        <v>285</v>
      </c>
      <c r="B213" s="114" t="s">
        <v>81</v>
      </c>
      <c r="C213" s="87" t="s">
        <v>22</v>
      </c>
      <c r="D213" s="60">
        <v>0</v>
      </c>
      <c r="E213" s="60"/>
      <c r="F213" s="60">
        <f>H213+J213+L213</f>
        <v>2190</v>
      </c>
      <c r="G213" s="60">
        <v>0</v>
      </c>
      <c r="H213" s="60">
        <v>2080.5</v>
      </c>
      <c r="I213" s="27">
        <v>0</v>
      </c>
      <c r="J213" s="27">
        <v>109.5</v>
      </c>
      <c r="K213" s="95">
        <v>0</v>
      </c>
      <c r="L213" s="95">
        <v>0</v>
      </c>
      <c r="M213" s="21"/>
      <c r="N213" s="21"/>
    </row>
    <row r="214" spans="1:14" s="22" customFormat="1" ht="49.5" customHeight="1">
      <c r="A214" s="157"/>
      <c r="B214" s="115"/>
      <c r="C214" s="87">
        <v>2014</v>
      </c>
      <c r="D214" s="93">
        <v>0</v>
      </c>
      <c r="E214" s="93"/>
      <c r="F214" s="93">
        <f>H214+J214+L214</f>
        <v>2190</v>
      </c>
      <c r="G214" s="93">
        <v>0</v>
      </c>
      <c r="H214" s="93">
        <v>2080.5</v>
      </c>
      <c r="I214" s="92">
        <v>0</v>
      </c>
      <c r="J214" s="92">
        <v>109.5</v>
      </c>
      <c r="K214" s="95">
        <v>0</v>
      </c>
      <c r="L214" s="95">
        <v>0</v>
      </c>
      <c r="M214" s="69" t="s">
        <v>206</v>
      </c>
      <c r="N214" s="21"/>
    </row>
    <row r="215" spans="1:14" s="22" customFormat="1" ht="59.25" customHeight="1">
      <c r="A215" s="158"/>
      <c r="B215" s="116"/>
      <c r="C215" s="91">
        <v>2016</v>
      </c>
      <c r="D215" s="91"/>
      <c r="E215" s="91"/>
      <c r="F215" s="91">
        <v>2000</v>
      </c>
      <c r="G215" s="91"/>
      <c r="H215" s="91">
        <v>1000</v>
      </c>
      <c r="I215" s="91"/>
      <c r="J215" s="91">
        <v>1000</v>
      </c>
      <c r="K215" s="91"/>
      <c r="L215" s="91"/>
      <c r="M215" s="69" t="s">
        <v>206</v>
      </c>
      <c r="N215" s="21"/>
    </row>
    <row r="216" spans="1:14" s="22" customFormat="1" ht="26.25" customHeight="1">
      <c r="A216" s="156" t="s">
        <v>286</v>
      </c>
      <c r="B216" s="114" t="s">
        <v>82</v>
      </c>
      <c r="C216" s="87" t="s">
        <v>22</v>
      </c>
      <c r="D216" s="60">
        <v>0</v>
      </c>
      <c r="E216" s="60"/>
      <c r="F216" s="60">
        <v>1021</v>
      </c>
      <c r="G216" s="60">
        <v>0</v>
      </c>
      <c r="H216" s="60">
        <v>715</v>
      </c>
      <c r="I216" s="27">
        <v>0</v>
      </c>
      <c r="J216" s="27">
        <v>306</v>
      </c>
      <c r="K216" s="95">
        <v>0</v>
      </c>
      <c r="L216" s="95">
        <v>0</v>
      </c>
      <c r="M216" s="21"/>
      <c r="N216" s="21"/>
    </row>
    <row r="217" spans="1:14" s="22" customFormat="1" ht="99.75" customHeight="1">
      <c r="A217" s="157"/>
      <c r="B217" s="115"/>
      <c r="C217" s="87">
        <v>2014</v>
      </c>
      <c r="D217" s="60">
        <f>G217+I217+K217</f>
        <v>0</v>
      </c>
      <c r="E217" s="60"/>
      <c r="F217" s="60">
        <f>H217+J217+L217</f>
        <v>1021</v>
      </c>
      <c r="G217" s="60">
        <v>0</v>
      </c>
      <c r="H217" s="60">
        <v>715</v>
      </c>
      <c r="I217" s="27">
        <v>0</v>
      </c>
      <c r="J217" s="27">
        <v>306</v>
      </c>
      <c r="K217" s="95">
        <v>0</v>
      </c>
      <c r="L217" s="95">
        <v>0</v>
      </c>
      <c r="M217" s="21" t="s">
        <v>207</v>
      </c>
      <c r="N217" s="21"/>
    </row>
    <row r="218" spans="1:14" s="22" customFormat="1" ht="53.25" customHeight="1">
      <c r="A218" s="158"/>
      <c r="B218" s="116"/>
      <c r="C218" s="87">
        <v>2015</v>
      </c>
      <c r="D218" s="60">
        <v>0</v>
      </c>
      <c r="E218" s="60"/>
      <c r="F218" s="60">
        <v>1151.4</v>
      </c>
      <c r="G218" s="60">
        <v>0</v>
      </c>
      <c r="H218" s="60">
        <v>800</v>
      </c>
      <c r="I218" s="27">
        <v>0</v>
      </c>
      <c r="J218" s="27">
        <v>351.4</v>
      </c>
      <c r="K218" s="95">
        <v>0</v>
      </c>
      <c r="L218" s="95">
        <v>0</v>
      </c>
      <c r="M218" s="21" t="s">
        <v>333</v>
      </c>
      <c r="N218" s="21"/>
    </row>
    <row r="219" spans="1:14" s="22" customFormat="1" ht="19.5" customHeight="1">
      <c r="A219" s="258" t="s">
        <v>287</v>
      </c>
      <c r="B219" s="212" t="s">
        <v>84</v>
      </c>
      <c r="C219" s="87" t="s">
        <v>22</v>
      </c>
      <c r="D219" s="60">
        <f>D223+D228</f>
        <v>12003</v>
      </c>
      <c r="E219" s="60"/>
      <c r="F219" s="60">
        <f>F223+F228</f>
        <v>13201.7</v>
      </c>
      <c r="G219" s="60">
        <f>G223+G228</f>
        <v>7670</v>
      </c>
      <c r="H219" s="60">
        <f>H223+H228</f>
        <v>9310.4</v>
      </c>
      <c r="I219" s="60">
        <f>I223+I228</f>
        <v>4333</v>
      </c>
      <c r="J219" s="60">
        <f>J223+J228</f>
        <v>3891.2999999999997</v>
      </c>
      <c r="K219" s="95">
        <v>0</v>
      </c>
      <c r="L219" s="95">
        <v>0</v>
      </c>
      <c r="M219" s="21"/>
      <c r="N219" s="21"/>
    </row>
    <row r="220" spans="1:14" s="22" customFormat="1" ht="20.25" customHeight="1">
      <c r="A220" s="259"/>
      <c r="B220" s="213"/>
      <c r="C220" s="87">
        <v>2013</v>
      </c>
      <c r="D220" s="60">
        <f>D224+D229</f>
        <v>8903</v>
      </c>
      <c r="E220" s="60"/>
      <c r="F220" s="60">
        <f>F224+F229</f>
        <v>8835</v>
      </c>
      <c r="G220" s="60">
        <f>G224+G229</f>
        <v>6170</v>
      </c>
      <c r="H220" s="60">
        <f>H224+H229</f>
        <v>6150</v>
      </c>
      <c r="I220" s="60">
        <f>I224+I229</f>
        <v>2733</v>
      </c>
      <c r="J220" s="60">
        <f>J224+J229</f>
        <v>2685</v>
      </c>
      <c r="K220" s="95">
        <v>0</v>
      </c>
      <c r="L220" s="95">
        <v>0</v>
      </c>
      <c r="M220" s="21"/>
      <c r="N220" s="21"/>
    </row>
    <row r="221" spans="1:14" s="22" customFormat="1" ht="17.25" customHeight="1">
      <c r="A221" s="259"/>
      <c r="B221" s="213"/>
      <c r="C221" s="87">
        <v>2014</v>
      </c>
      <c r="D221" s="27">
        <f>D225+D230</f>
        <v>1800</v>
      </c>
      <c r="E221" s="27"/>
      <c r="F221" s="27">
        <f>F225+F230</f>
        <v>2498.3999999999996</v>
      </c>
      <c r="G221" s="27">
        <f>G225+G230</f>
        <v>1000</v>
      </c>
      <c r="H221" s="27">
        <f>H225+H230</f>
        <v>1353.8</v>
      </c>
      <c r="I221" s="27">
        <f>I225+I230</f>
        <v>800</v>
      </c>
      <c r="J221" s="27">
        <f>J225+J230</f>
        <v>1144.6</v>
      </c>
      <c r="K221" s="95">
        <v>0</v>
      </c>
      <c r="L221" s="95">
        <v>0</v>
      </c>
      <c r="M221" s="21"/>
      <c r="N221" s="21"/>
    </row>
    <row r="222" spans="1:14" s="22" customFormat="1" ht="17.25" customHeight="1">
      <c r="A222" s="260"/>
      <c r="B222" s="214"/>
      <c r="C222" s="87">
        <v>2015</v>
      </c>
      <c r="D222" s="27">
        <f>D226+D231</f>
        <v>1300</v>
      </c>
      <c r="E222" s="27"/>
      <c r="F222" s="27">
        <f>F226+F231</f>
        <v>1868.3</v>
      </c>
      <c r="G222" s="27">
        <f>G226+G231</f>
        <v>500</v>
      </c>
      <c r="H222" s="27">
        <f>H226+H231</f>
        <v>1806.6</v>
      </c>
      <c r="I222" s="27">
        <f>I226+I231</f>
        <v>800</v>
      </c>
      <c r="J222" s="27">
        <f>J226+J231</f>
        <v>61.7</v>
      </c>
      <c r="K222" s="95">
        <v>0</v>
      </c>
      <c r="L222" s="95">
        <v>0</v>
      </c>
      <c r="M222" s="21"/>
      <c r="N222" s="21"/>
    </row>
    <row r="223" spans="1:14" s="22" customFormat="1" ht="20.25" customHeight="1">
      <c r="A223" s="156" t="s">
        <v>288</v>
      </c>
      <c r="B223" s="114" t="s">
        <v>86</v>
      </c>
      <c r="C223" s="74" t="s">
        <v>22</v>
      </c>
      <c r="D223" s="79">
        <f>D224+D225+D226</f>
        <v>9770</v>
      </c>
      <c r="E223" s="79"/>
      <c r="F223" s="79">
        <f>F224+F225+F226</f>
        <v>10632.1</v>
      </c>
      <c r="G223" s="79">
        <f>G224+G225+G226</f>
        <v>6170</v>
      </c>
      <c r="H223" s="79">
        <f>H224+H225+H226</f>
        <v>7473.8</v>
      </c>
      <c r="I223" s="79">
        <f>I224+I225+I226</f>
        <v>3600</v>
      </c>
      <c r="J223" s="79">
        <f>J224+J225+J226</f>
        <v>3158.2999999999997</v>
      </c>
      <c r="K223" s="78">
        <v>0</v>
      </c>
      <c r="L223" s="78">
        <v>0</v>
      </c>
      <c r="M223" s="67"/>
      <c r="N223" s="21"/>
    </row>
    <row r="224" spans="1:14" s="22" customFormat="1" ht="48" customHeight="1">
      <c r="A224" s="157"/>
      <c r="B224" s="115"/>
      <c r="C224" s="87">
        <v>2013</v>
      </c>
      <c r="D224" s="27">
        <v>8170</v>
      </c>
      <c r="E224" s="27"/>
      <c r="F224" s="27">
        <v>8102</v>
      </c>
      <c r="G224" s="27">
        <v>6170</v>
      </c>
      <c r="H224" s="27">
        <v>6150</v>
      </c>
      <c r="I224" s="27">
        <v>2000</v>
      </c>
      <c r="J224" s="27">
        <v>1952</v>
      </c>
      <c r="K224" s="95">
        <v>0</v>
      </c>
      <c r="L224" s="95">
        <v>0</v>
      </c>
      <c r="M224" s="21" t="s">
        <v>259</v>
      </c>
      <c r="N224" s="21"/>
    </row>
    <row r="225" spans="1:14" s="22" customFormat="1" ht="79.5" customHeight="1">
      <c r="A225" s="157"/>
      <c r="B225" s="115"/>
      <c r="C225" s="87">
        <v>2014</v>
      </c>
      <c r="D225" s="27">
        <v>800</v>
      </c>
      <c r="E225" s="29"/>
      <c r="F225" s="27">
        <f>H225+J225</f>
        <v>2468.3999999999996</v>
      </c>
      <c r="G225" s="27">
        <v>0</v>
      </c>
      <c r="H225" s="27">
        <v>1323.8</v>
      </c>
      <c r="I225" s="27">
        <v>800</v>
      </c>
      <c r="J225" s="27">
        <v>1144.6</v>
      </c>
      <c r="K225" s="95">
        <v>0</v>
      </c>
      <c r="L225" s="95">
        <v>0</v>
      </c>
      <c r="M225" s="28" t="s">
        <v>339</v>
      </c>
      <c r="N225" s="21"/>
    </row>
    <row r="226" spans="1:14" s="22" customFormat="1" ht="79.5" customHeight="1">
      <c r="A226" s="157"/>
      <c r="B226" s="115"/>
      <c r="C226" s="87">
        <v>2015</v>
      </c>
      <c r="D226" s="92">
        <v>800</v>
      </c>
      <c r="E226" s="89"/>
      <c r="F226" s="92">
        <v>61.7</v>
      </c>
      <c r="G226" s="92">
        <v>0</v>
      </c>
      <c r="H226" s="92">
        <v>0</v>
      </c>
      <c r="I226" s="92">
        <v>800</v>
      </c>
      <c r="J226" s="92">
        <v>61.7</v>
      </c>
      <c r="K226" s="95">
        <v>0</v>
      </c>
      <c r="L226" s="95">
        <v>0</v>
      </c>
      <c r="M226" s="34" t="s">
        <v>340</v>
      </c>
      <c r="N226" s="21"/>
    </row>
    <row r="227" spans="1:14" s="22" customFormat="1" ht="72" customHeight="1">
      <c r="A227" s="158"/>
      <c r="B227" s="116"/>
      <c r="C227" s="91">
        <v>2016</v>
      </c>
      <c r="D227" s="91"/>
      <c r="E227" s="91"/>
      <c r="F227" s="91">
        <v>3351</v>
      </c>
      <c r="G227" s="91"/>
      <c r="H227" s="91">
        <v>2346</v>
      </c>
      <c r="I227" s="91"/>
      <c r="J227" s="91">
        <v>1005</v>
      </c>
      <c r="K227" s="91"/>
      <c r="L227" s="91"/>
      <c r="M227" s="34" t="s">
        <v>340</v>
      </c>
      <c r="N227" s="21"/>
    </row>
    <row r="228" spans="1:14" s="22" customFormat="1" ht="21" customHeight="1">
      <c r="A228" s="156" t="s">
        <v>291</v>
      </c>
      <c r="B228" s="114" t="s">
        <v>88</v>
      </c>
      <c r="C228" s="87" t="s">
        <v>22</v>
      </c>
      <c r="D228" s="27">
        <f>D229+D230+D231</f>
        <v>2233</v>
      </c>
      <c r="E228" s="29"/>
      <c r="F228" s="27">
        <f>F229+F230+F231</f>
        <v>2569.6</v>
      </c>
      <c r="G228" s="27">
        <f>G229+G230+G231</f>
        <v>1500</v>
      </c>
      <c r="H228" s="27">
        <f>H229+H230+H231</f>
        <v>1836.6</v>
      </c>
      <c r="I228" s="27">
        <f>I229+I230+I231</f>
        <v>733</v>
      </c>
      <c r="J228" s="27">
        <f>J229+J230+J231</f>
        <v>733</v>
      </c>
      <c r="K228" s="95">
        <v>0</v>
      </c>
      <c r="L228" s="95">
        <v>0</v>
      </c>
      <c r="M228" s="21"/>
      <c r="N228" s="21"/>
    </row>
    <row r="229" spans="1:14" s="22" customFormat="1" ht="48.75" customHeight="1">
      <c r="A229" s="157"/>
      <c r="B229" s="115"/>
      <c r="C229" s="87">
        <v>2013</v>
      </c>
      <c r="D229" s="27">
        <v>733</v>
      </c>
      <c r="E229" s="29"/>
      <c r="F229" s="27">
        <v>733</v>
      </c>
      <c r="G229" s="27">
        <v>0</v>
      </c>
      <c r="H229" s="27">
        <v>0</v>
      </c>
      <c r="I229" s="27">
        <v>733</v>
      </c>
      <c r="J229" s="27">
        <v>733</v>
      </c>
      <c r="K229" s="95">
        <v>0</v>
      </c>
      <c r="L229" s="95">
        <v>0</v>
      </c>
      <c r="M229" s="21" t="s">
        <v>260</v>
      </c>
      <c r="N229" s="21"/>
    </row>
    <row r="230" spans="1:14" s="22" customFormat="1" ht="69.75" customHeight="1">
      <c r="A230" s="157"/>
      <c r="B230" s="115"/>
      <c r="C230" s="87">
        <v>2014</v>
      </c>
      <c r="D230" s="27">
        <v>1000</v>
      </c>
      <c r="E230" s="27">
        <v>1000</v>
      </c>
      <c r="F230" s="27">
        <v>30</v>
      </c>
      <c r="G230" s="27">
        <v>1000</v>
      </c>
      <c r="H230" s="27">
        <v>30</v>
      </c>
      <c r="I230" s="27">
        <v>0</v>
      </c>
      <c r="J230" s="27">
        <v>0</v>
      </c>
      <c r="K230" s="95">
        <v>0</v>
      </c>
      <c r="L230" s="95">
        <v>0</v>
      </c>
      <c r="M230" s="21" t="s">
        <v>331</v>
      </c>
      <c r="N230" s="21"/>
    </row>
    <row r="231" spans="1:14" s="22" customFormat="1" ht="54.75" customHeight="1">
      <c r="A231" s="158"/>
      <c r="B231" s="116"/>
      <c r="C231" s="87">
        <v>2015</v>
      </c>
      <c r="D231" s="27">
        <v>500</v>
      </c>
      <c r="E231" s="27"/>
      <c r="F231" s="27">
        <v>1806.6</v>
      </c>
      <c r="G231" s="27">
        <v>500</v>
      </c>
      <c r="H231" s="27">
        <v>1806.6</v>
      </c>
      <c r="I231" s="27">
        <v>0</v>
      </c>
      <c r="J231" s="27">
        <v>0</v>
      </c>
      <c r="K231" s="95">
        <v>0</v>
      </c>
      <c r="L231" s="95">
        <v>0</v>
      </c>
      <c r="M231" s="21" t="s">
        <v>332</v>
      </c>
      <c r="N231" s="21"/>
    </row>
    <row r="232" spans="1:14" s="22" customFormat="1" ht="23.25" customHeight="1">
      <c r="A232" s="210" t="s">
        <v>89</v>
      </c>
      <c r="B232" s="255" t="s">
        <v>90</v>
      </c>
      <c r="C232" s="31" t="s">
        <v>22</v>
      </c>
      <c r="D232" s="27">
        <v>826</v>
      </c>
      <c r="E232" s="27"/>
      <c r="F232" s="27">
        <v>766</v>
      </c>
      <c r="G232" s="27">
        <v>0</v>
      </c>
      <c r="H232" s="27">
        <v>0</v>
      </c>
      <c r="I232" s="27">
        <v>826</v>
      </c>
      <c r="J232" s="27">
        <v>766</v>
      </c>
      <c r="K232" s="32">
        <v>0</v>
      </c>
      <c r="L232" s="32">
        <v>0</v>
      </c>
      <c r="M232" s="21"/>
      <c r="N232" s="21"/>
    </row>
    <row r="233" spans="1:14" s="22" customFormat="1" ht="72" customHeight="1">
      <c r="A233" s="210"/>
      <c r="B233" s="255"/>
      <c r="C233" s="31">
        <v>2013</v>
      </c>
      <c r="D233" s="27">
        <v>766</v>
      </c>
      <c r="E233" s="27"/>
      <c r="F233" s="27">
        <v>766</v>
      </c>
      <c r="G233" s="27">
        <v>0</v>
      </c>
      <c r="H233" s="27">
        <v>0</v>
      </c>
      <c r="I233" s="27">
        <v>766</v>
      </c>
      <c r="J233" s="27">
        <v>766</v>
      </c>
      <c r="K233" s="32">
        <v>0</v>
      </c>
      <c r="L233" s="32">
        <v>0</v>
      </c>
      <c r="M233" s="21" t="s">
        <v>261</v>
      </c>
      <c r="N233" s="21"/>
    </row>
    <row r="234" spans="1:14" s="22" customFormat="1" ht="20.25" customHeight="1">
      <c r="A234" s="210"/>
      <c r="B234" s="255"/>
      <c r="C234" s="31">
        <v>2014</v>
      </c>
      <c r="D234" s="27">
        <v>0</v>
      </c>
      <c r="E234" s="27"/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32">
        <v>0</v>
      </c>
      <c r="L234" s="32">
        <v>0</v>
      </c>
      <c r="M234" s="21"/>
      <c r="N234" s="21"/>
    </row>
    <row r="235" spans="1:14" s="22" customFormat="1" ht="20.25" customHeight="1">
      <c r="A235" s="210"/>
      <c r="B235" s="255"/>
      <c r="C235" s="31">
        <v>2015</v>
      </c>
      <c r="D235" s="59">
        <v>60</v>
      </c>
      <c r="E235" s="59"/>
      <c r="F235" s="59">
        <v>0</v>
      </c>
      <c r="G235" s="59">
        <v>0</v>
      </c>
      <c r="H235" s="59">
        <v>0</v>
      </c>
      <c r="I235" s="59">
        <v>60</v>
      </c>
      <c r="J235" s="59">
        <v>0</v>
      </c>
      <c r="K235" s="32">
        <v>0</v>
      </c>
      <c r="L235" s="32">
        <v>0</v>
      </c>
      <c r="M235" s="21"/>
      <c r="N235" s="21"/>
    </row>
    <row r="236" spans="1:14" s="22" customFormat="1" ht="18.75" customHeight="1">
      <c r="A236" s="210"/>
      <c r="B236" s="255"/>
      <c r="C236" s="261">
        <v>2016</v>
      </c>
      <c r="D236" s="27">
        <v>0</v>
      </c>
      <c r="E236" s="27"/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32">
        <v>0</v>
      </c>
      <c r="L236" s="32">
        <v>0</v>
      </c>
      <c r="M236" s="21"/>
      <c r="N236" s="21"/>
    </row>
    <row r="237" spans="1:14" ht="21" customHeight="1">
      <c r="A237" s="215" t="s">
        <v>91</v>
      </c>
      <c r="B237" s="216"/>
      <c r="C237" s="217"/>
      <c r="D237" s="62"/>
      <c r="E237" s="62"/>
      <c r="F237" s="62"/>
      <c r="G237" s="62"/>
      <c r="H237" s="62"/>
      <c r="I237" s="62"/>
      <c r="J237" s="62"/>
      <c r="K237" s="9"/>
      <c r="L237" s="9"/>
      <c r="M237" s="14"/>
      <c r="N237" s="14"/>
    </row>
    <row r="238" spans="1:14" ht="19.5" customHeight="1">
      <c r="A238" s="141"/>
      <c r="B238" s="111" t="s">
        <v>92</v>
      </c>
      <c r="C238" s="45" t="s">
        <v>22</v>
      </c>
      <c r="D238" s="11">
        <f>D243+D263+D268+D280</f>
        <v>218312</v>
      </c>
      <c r="E238" s="11"/>
      <c r="F238" s="11">
        <f aca="true" t="shared" si="19" ref="F238:J241">F243+F263+F268+F280</f>
        <v>36344.4</v>
      </c>
      <c r="G238" s="11">
        <f t="shared" si="19"/>
        <v>191115</v>
      </c>
      <c r="H238" s="11">
        <f t="shared" si="19"/>
        <v>27853</v>
      </c>
      <c r="I238" s="11">
        <f t="shared" si="19"/>
        <v>26997</v>
      </c>
      <c r="J238" s="11">
        <f t="shared" si="19"/>
        <v>8491.4</v>
      </c>
      <c r="K238" s="9">
        <v>0</v>
      </c>
      <c r="L238" s="9">
        <v>0</v>
      </c>
      <c r="M238" s="14"/>
      <c r="N238" s="14"/>
    </row>
    <row r="239" spans="1:14" ht="17.25" customHeight="1">
      <c r="A239" s="142"/>
      <c r="B239" s="112"/>
      <c r="C239" s="45">
        <v>2013</v>
      </c>
      <c r="D239" s="11">
        <f>D244+D264+D269+D281</f>
        <v>11643</v>
      </c>
      <c r="E239" s="11"/>
      <c r="F239" s="11">
        <f t="shared" si="19"/>
        <v>2970</v>
      </c>
      <c r="G239" s="11">
        <f t="shared" si="19"/>
        <v>7315</v>
      </c>
      <c r="H239" s="11">
        <f t="shared" si="19"/>
        <v>392</v>
      </c>
      <c r="I239" s="11">
        <f t="shared" si="19"/>
        <v>4328</v>
      </c>
      <c r="J239" s="11">
        <f t="shared" si="19"/>
        <v>2578</v>
      </c>
      <c r="K239" s="9">
        <v>0</v>
      </c>
      <c r="L239" s="9">
        <v>0</v>
      </c>
      <c r="M239" s="14"/>
      <c r="N239" s="14"/>
    </row>
    <row r="240" spans="1:14" ht="22.5" customHeight="1">
      <c r="A240" s="142"/>
      <c r="B240" s="112"/>
      <c r="C240" s="45">
        <v>2014</v>
      </c>
      <c r="D240" s="6">
        <f>D245+D265+D270+D282</f>
        <v>202270</v>
      </c>
      <c r="E240" s="10"/>
      <c r="F240" s="6">
        <f t="shared" si="19"/>
        <v>30825.4</v>
      </c>
      <c r="G240" s="6">
        <f t="shared" si="19"/>
        <v>181800</v>
      </c>
      <c r="H240" s="6">
        <f t="shared" si="19"/>
        <v>27461</v>
      </c>
      <c r="I240" s="6">
        <f t="shared" si="19"/>
        <v>20470</v>
      </c>
      <c r="J240" s="6">
        <f t="shared" si="19"/>
        <v>3364.4</v>
      </c>
      <c r="K240" s="9">
        <v>0</v>
      </c>
      <c r="L240" s="9">
        <v>0</v>
      </c>
      <c r="M240" s="14"/>
      <c r="N240" s="14"/>
    </row>
    <row r="241" spans="1:14" ht="22.5" customHeight="1">
      <c r="A241" s="142"/>
      <c r="B241" s="112"/>
      <c r="C241" s="45">
        <v>2015</v>
      </c>
      <c r="D241" s="76">
        <f>D246+D266+D271+D283</f>
        <v>4199</v>
      </c>
      <c r="E241" s="45"/>
      <c r="F241" s="76">
        <f t="shared" si="19"/>
        <v>2549</v>
      </c>
      <c r="G241" s="76">
        <f t="shared" si="19"/>
        <v>2000</v>
      </c>
      <c r="H241" s="76">
        <f t="shared" si="19"/>
        <v>0</v>
      </c>
      <c r="I241" s="76">
        <f t="shared" si="19"/>
        <v>2199</v>
      </c>
      <c r="J241" s="76">
        <f t="shared" si="19"/>
        <v>2549</v>
      </c>
      <c r="K241" s="9">
        <v>0</v>
      </c>
      <c r="L241" s="9">
        <v>0</v>
      </c>
      <c r="M241" s="14"/>
      <c r="N241" s="14"/>
    </row>
    <row r="242" spans="1:14" ht="22.5" customHeight="1">
      <c r="A242" s="143"/>
      <c r="B242" s="113"/>
      <c r="C242" s="65">
        <v>2016</v>
      </c>
      <c r="D242" s="65">
        <v>220</v>
      </c>
      <c r="E242" s="65"/>
      <c r="F242" s="65"/>
      <c r="G242" s="65"/>
      <c r="H242" s="65"/>
      <c r="I242" s="65">
        <v>220</v>
      </c>
      <c r="J242" s="65"/>
      <c r="K242" s="65"/>
      <c r="L242" s="65"/>
      <c r="M242" s="14"/>
      <c r="N242" s="14"/>
    </row>
    <row r="243" spans="1:14" ht="22.5" customHeight="1">
      <c r="A243" s="147" t="s">
        <v>4</v>
      </c>
      <c r="B243" s="111" t="s">
        <v>93</v>
      </c>
      <c r="C243" s="41" t="s">
        <v>22</v>
      </c>
      <c r="D243" s="6">
        <f>D248+D253+D258</f>
        <v>209879</v>
      </c>
      <c r="E243" s="10"/>
      <c r="F243" s="10">
        <f>F248+F258</f>
        <v>33879.4</v>
      </c>
      <c r="G243" s="6">
        <f>G248+G253+G258</f>
        <v>187315</v>
      </c>
      <c r="H243" s="6">
        <f>H258</f>
        <v>27461</v>
      </c>
      <c r="I243" s="6">
        <f>I248+I253+I258</f>
        <v>22564</v>
      </c>
      <c r="J243" s="6">
        <f>J248+J258</f>
        <v>6418.4</v>
      </c>
      <c r="K243" s="9">
        <v>0</v>
      </c>
      <c r="L243" s="9">
        <v>0</v>
      </c>
      <c r="M243" s="14"/>
      <c r="N243" s="14"/>
    </row>
    <row r="244" spans="1:14" ht="18.75" customHeight="1">
      <c r="A244" s="148"/>
      <c r="B244" s="112"/>
      <c r="C244" s="41">
        <v>2013</v>
      </c>
      <c r="D244" s="6">
        <f>D249</f>
        <v>7879</v>
      </c>
      <c r="E244" s="10"/>
      <c r="F244" s="10">
        <v>2450</v>
      </c>
      <c r="G244" s="6">
        <v>5515</v>
      </c>
      <c r="H244" s="6">
        <v>0</v>
      </c>
      <c r="I244" s="6">
        <v>2364</v>
      </c>
      <c r="J244" s="6">
        <v>2450</v>
      </c>
      <c r="K244" s="9">
        <v>0</v>
      </c>
      <c r="L244" s="9">
        <v>0</v>
      </c>
      <c r="M244" s="14"/>
      <c r="N244" s="14"/>
    </row>
    <row r="245" spans="1:14" ht="21" customHeight="1">
      <c r="A245" s="148"/>
      <c r="B245" s="112"/>
      <c r="C245" s="41">
        <v>2014</v>
      </c>
      <c r="D245" s="6">
        <f>D250+D255+D260</f>
        <v>202000</v>
      </c>
      <c r="E245" s="10">
        <f>G245+I245</f>
        <v>202000</v>
      </c>
      <c r="F245" s="10">
        <f>F250+F260</f>
        <v>30538.4</v>
      </c>
      <c r="G245" s="6">
        <f>G250+G255+G260</f>
        <v>181800</v>
      </c>
      <c r="H245" s="6">
        <v>27461</v>
      </c>
      <c r="I245" s="6">
        <f>I250+I255+I260</f>
        <v>20200</v>
      </c>
      <c r="J245" s="6">
        <f>J250+J260</f>
        <v>3077.4</v>
      </c>
      <c r="K245" s="9">
        <v>0</v>
      </c>
      <c r="L245" s="9">
        <v>0</v>
      </c>
      <c r="M245" s="14"/>
      <c r="N245" s="14"/>
    </row>
    <row r="246" spans="1:14" ht="21" customHeight="1">
      <c r="A246" s="148"/>
      <c r="B246" s="112"/>
      <c r="C246" s="41">
        <v>2015</v>
      </c>
      <c r="D246" s="76">
        <v>0</v>
      </c>
      <c r="E246" s="45"/>
      <c r="F246" s="45">
        <v>891</v>
      </c>
      <c r="G246" s="76">
        <v>0</v>
      </c>
      <c r="H246" s="76">
        <v>0</v>
      </c>
      <c r="I246" s="76">
        <v>0</v>
      </c>
      <c r="J246" s="76">
        <v>891</v>
      </c>
      <c r="K246" s="9">
        <v>0</v>
      </c>
      <c r="L246" s="9">
        <v>0</v>
      </c>
      <c r="M246" s="14"/>
      <c r="N246" s="14"/>
    </row>
    <row r="247" spans="1:14" ht="21" customHeight="1">
      <c r="A247" s="149"/>
      <c r="B247" s="113"/>
      <c r="C247" s="65">
        <v>2016</v>
      </c>
      <c r="D247" s="65">
        <v>0</v>
      </c>
      <c r="E247" s="65"/>
      <c r="F247" s="65">
        <v>0</v>
      </c>
      <c r="G247" s="65">
        <v>0</v>
      </c>
      <c r="H247" s="65">
        <v>0</v>
      </c>
      <c r="I247" s="65">
        <v>0</v>
      </c>
      <c r="J247" s="65">
        <v>0</v>
      </c>
      <c r="K247" s="65">
        <v>0</v>
      </c>
      <c r="L247" s="65">
        <v>0</v>
      </c>
      <c r="M247" s="14"/>
      <c r="N247" s="14"/>
    </row>
    <row r="248" spans="1:14" s="22" customFormat="1" ht="20.25" customHeight="1">
      <c r="A248" s="144" t="s">
        <v>26</v>
      </c>
      <c r="B248" s="114" t="s">
        <v>94</v>
      </c>
      <c r="C248" s="42" t="s">
        <v>22</v>
      </c>
      <c r="D248" s="23">
        <f>D249+D250</f>
        <v>141879</v>
      </c>
      <c r="E248" s="20"/>
      <c r="F248" s="23">
        <f>F249+F250+F251</f>
        <v>3977.4</v>
      </c>
      <c r="G248" s="23">
        <f>G249+G250</f>
        <v>126115</v>
      </c>
      <c r="H248" s="23">
        <f>H249+H250</f>
        <v>0</v>
      </c>
      <c r="I248" s="23">
        <f>I249+I250</f>
        <v>15764</v>
      </c>
      <c r="J248" s="23">
        <f>J249+J250+J251</f>
        <v>3977.4</v>
      </c>
      <c r="K248" s="32">
        <v>0</v>
      </c>
      <c r="L248" s="32">
        <v>0</v>
      </c>
      <c r="M248" s="21"/>
      <c r="N248" s="21"/>
    </row>
    <row r="249" spans="1:14" s="22" customFormat="1" ht="57" customHeight="1">
      <c r="A249" s="145"/>
      <c r="B249" s="115"/>
      <c r="C249" s="42">
        <v>2013</v>
      </c>
      <c r="D249" s="23">
        <v>7879</v>
      </c>
      <c r="E249" s="20"/>
      <c r="F249" s="20">
        <v>2450</v>
      </c>
      <c r="G249" s="23">
        <v>5515</v>
      </c>
      <c r="H249" s="23">
        <v>0</v>
      </c>
      <c r="I249" s="23">
        <v>2364</v>
      </c>
      <c r="J249" s="23">
        <v>2450</v>
      </c>
      <c r="K249" s="32">
        <v>0</v>
      </c>
      <c r="L249" s="32">
        <v>0</v>
      </c>
      <c r="M249" s="21" t="s">
        <v>262</v>
      </c>
      <c r="N249" s="21"/>
    </row>
    <row r="250" spans="1:14" s="22" customFormat="1" ht="123" customHeight="1">
      <c r="A250" s="145"/>
      <c r="B250" s="115"/>
      <c r="C250" s="42">
        <v>2014</v>
      </c>
      <c r="D250" s="23">
        <v>134000</v>
      </c>
      <c r="E250" s="20">
        <f>G250+I250</f>
        <v>134000</v>
      </c>
      <c r="F250" s="20">
        <v>732.4</v>
      </c>
      <c r="G250" s="23">
        <v>120600</v>
      </c>
      <c r="H250" s="23">
        <v>0</v>
      </c>
      <c r="I250" s="23">
        <v>13400</v>
      </c>
      <c r="J250" s="23">
        <v>732.4</v>
      </c>
      <c r="K250" s="32">
        <v>0</v>
      </c>
      <c r="L250" s="32">
        <v>0</v>
      </c>
      <c r="M250" s="21" t="s">
        <v>208</v>
      </c>
      <c r="N250" s="21"/>
    </row>
    <row r="251" spans="1:14" s="22" customFormat="1" ht="58.5" customHeight="1">
      <c r="A251" s="145"/>
      <c r="B251" s="115"/>
      <c r="C251" s="42">
        <v>2015</v>
      </c>
      <c r="D251" s="58">
        <v>0</v>
      </c>
      <c r="E251" s="42"/>
      <c r="F251" s="42">
        <v>795</v>
      </c>
      <c r="G251" s="58">
        <v>0</v>
      </c>
      <c r="H251" s="58">
        <v>0</v>
      </c>
      <c r="I251" s="58">
        <v>0</v>
      </c>
      <c r="J251" s="58">
        <v>795</v>
      </c>
      <c r="K251" s="32">
        <v>0</v>
      </c>
      <c r="L251" s="32">
        <v>0</v>
      </c>
      <c r="M251" s="69" t="s">
        <v>307</v>
      </c>
      <c r="N251" s="21"/>
    </row>
    <row r="252" spans="1:14" s="22" customFormat="1" ht="48" customHeight="1">
      <c r="A252" s="146"/>
      <c r="B252" s="116"/>
      <c r="C252" s="20">
        <v>2016</v>
      </c>
      <c r="D252" s="23">
        <v>0</v>
      </c>
      <c r="E252" s="20"/>
      <c r="F252" s="20">
        <v>0</v>
      </c>
      <c r="G252" s="23">
        <v>0</v>
      </c>
      <c r="H252" s="23">
        <v>0</v>
      </c>
      <c r="I252" s="23">
        <v>0</v>
      </c>
      <c r="J252" s="23">
        <v>0</v>
      </c>
      <c r="K252" s="32">
        <v>0</v>
      </c>
      <c r="L252" s="32">
        <v>0</v>
      </c>
      <c r="M252" s="20"/>
      <c r="N252" s="21"/>
    </row>
    <row r="253" spans="1:14" s="22" customFormat="1" ht="18" customHeight="1">
      <c r="A253" s="144" t="s">
        <v>28</v>
      </c>
      <c r="B253" s="114" t="s">
        <v>95</v>
      </c>
      <c r="C253" s="42" t="s">
        <v>22</v>
      </c>
      <c r="D253" s="23">
        <v>34000</v>
      </c>
      <c r="E253" s="20">
        <f>G253+I253</f>
        <v>34000</v>
      </c>
      <c r="F253" s="20">
        <v>0</v>
      </c>
      <c r="G253" s="23">
        <v>30600</v>
      </c>
      <c r="H253" s="23">
        <v>0</v>
      </c>
      <c r="I253" s="23">
        <v>3400</v>
      </c>
      <c r="J253" s="23">
        <v>0</v>
      </c>
      <c r="K253" s="32">
        <v>0</v>
      </c>
      <c r="L253" s="32">
        <v>0</v>
      </c>
      <c r="M253" s="21"/>
      <c r="N253" s="21"/>
    </row>
    <row r="254" spans="1:14" s="22" customFormat="1" ht="18" customHeight="1">
      <c r="A254" s="145"/>
      <c r="B254" s="115"/>
      <c r="C254" s="42">
        <v>2013</v>
      </c>
      <c r="D254" s="23">
        <v>0</v>
      </c>
      <c r="E254" s="20"/>
      <c r="F254" s="20">
        <v>0</v>
      </c>
      <c r="G254" s="23">
        <v>0</v>
      </c>
      <c r="H254" s="23">
        <v>0</v>
      </c>
      <c r="I254" s="23">
        <v>0</v>
      </c>
      <c r="J254" s="23">
        <v>0</v>
      </c>
      <c r="K254" s="32">
        <v>0</v>
      </c>
      <c r="L254" s="32">
        <v>0</v>
      </c>
      <c r="M254" s="21"/>
      <c r="N254" s="21"/>
    </row>
    <row r="255" spans="1:14" s="22" customFormat="1" ht="49.5" customHeight="1">
      <c r="A255" s="145"/>
      <c r="B255" s="115"/>
      <c r="C255" s="42">
        <v>2014</v>
      </c>
      <c r="D255" s="23">
        <v>34000</v>
      </c>
      <c r="E255" s="20">
        <f>G255+I255</f>
        <v>34000</v>
      </c>
      <c r="F255" s="20">
        <v>0</v>
      </c>
      <c r="G255" s="23">
        <v>30600</v>
      </c>
      <c r="H255" s="23">
        <v>0</v>
      </c>
      <c r="I255" s="23">
        <v>3400</v>
      </c>
      <c r="J255" s="23">
        <v>0</v>
      </c>
      <c r="K255" s="32">
        <v>0</v>
      </c>
      <c r="L255" s="32">
        <v>0</v>
      </c>
      <c r="M255" s="21" t="s">
        <v>213</v>
      </c>
      <c r="N255" s="21"/>
    </row>
    <row r="256" spans="1:14" s="22" customFormat="1" ht="49.5" customHeight="1">
      <c r="A256" s="145"/>
      <c r="B256" s="115"/>
      <c r="C256" s="42">
        <v>2015</v>
      </c>
      <c r="D256" s="58">
        <v>0</v>
      </c>
      <c r="E256" s="42"/>
      <c r="F256" s="42">
        <v>0</v>
      </c>
      <c r="G256" s="58">
        <v>0</v>
      </c>
      <c r="H256" s="58">
        <v>0</v>
      </c>
      <c r="I256" s="58">
        <v>0</v>
      </c>
      <c r="J256" s="58">
        <v>0</v>
      </c>
      <c r="K256" s="32">
        <v>0</v>
      </c>
      <c r="L256" s="32">
        <v>0</v>
      </c>
      <c r="M256" s="69" t="s">
        <v>213</v>
      </c>
      <c r="N256" s="21"/>
    </row>
    <row r="257" spans="1:14" s="22" customFormat="1" ht="49.5" customHeight="1">
      <c r="A257" s="146"/>
      <c r="B257" s="116"/>
      <c r="C257" s="20">
        <v>2016</v>
      </c>
      <c r="D257" s="58">
        <v>0</v>
      </c>
      <c r="E257" s="42"/>
      <c r="F257" s="42">
        <v>0</v>
      </c>
      <c r="G257" s="58">
        <v>0</v>
      </c>
      <c r="H257" s="58">
        <v>0</v>
      </c>
      <c r="I257" s="58">
        <v>0</v>
      </c>
      <c r="J257" s="58">
        <v>0</v>
      </c>
      <c r="K257" s="32">
        <v>0</v>
      </c>
      <c r="L257" s="32">
        <v>0</v>
      </c>
      <c r="M257" s="69" t="s">
        <v>213</v>
      </c>
      <c r="N257" s="21"/>
    </row>
    <row r="258" spans="1:14" s="22" customFormat="1" ht="21.75" customHeight="1">
      <c r="A258" s="144" t="s">
        <v>61</v>
      </c>
      <c r="B258" s="114" t="s">
        <v>96</v>
      </c>
      <c r="C258" s="42" t="s">
        <v>22</v>
      </c>
      <c r="D258" s="23">
        <f>D259+D260+D261</f>
        <v>34000</v>
      </c>
      <c r="E258" s="20">
        <f>G258+I258</f>
        <v>34000</v>
      </c>
      <c r="F258" s="23">
        <f aca="true" t="shared" si="20" ref="F258:L258">F259+F260+F261</f>
        <v>29902</v>
      </c>
      <c r="G258" s="23">
        <f t="shared" si="20"/>
        <v>30600</v>
      </c>
      <c r="H258" s="23">
        <f t="shared" si="20"/>
        <v>27461</v>
      </c>
      <c r="I258" s="23">
        <f t="shared" si="20"/>
        <v>3400</v>
      </c>
      <c r="J258" s="23">
        <f t="shared" si="20"/>
        <v>2441</v>
      </c>
      <c r="K258" s="23">
        <f t="shared" si="20"/>
        <v>0</v>
      </c>
      <c r="L258" s="23">
        <f t="shared" si="20"/>
        <v>0</v>
      </c>
      <c r="M258" s="21"/>
      <c r="N258" s="21"/>
    </row>
    <row r="259" spans="1:14" s="22" customFormat="1" ht="23.25" customHeight="1">
      <c r="A259" s="145"/>
      <c r="B259" s="115"/>
      <c r="C259" s="42">
        <v>2013</v>
      </c>
      <c r="D259" s="23">
        <v>0</v>
      </c>
      <c r="E259" s="20"/>
      <c r="F259" s="20">
        <v>0</v>
      </c>
      <c r="G259" s="23">
        <v>0</v>
      </c>
      <c r="H259" s="23">
        <v>0</v>
      </c>
      <c r="I259" s="23">
        <v>0</v>
      </c>
      <c r="J259" s="23">
        <v>0</v>
      </c>
      <c r="K259" s="32">
        <v>0</v>
      </c>
      <c r="L259" s="32">
        <v>0</v>
      </c>
      <c r="M259" s="21"/>
      <c r="N259" s="21"/>
    </row>
    <row r="260" spans="1:14" s="22" customFormat="1" ht="84.75" customHeight="1">
      <c r="A260" s="145"/>
      <c r="B260" s="115"/>
      <c r="C260" s="42">
        <v>2014</v>
      </c>
      <c r="D260" s="23">
        <v>34000</v>
      </c>
      <c r="E260" s="20">
        <f>G260+I260</f>
        <v>34000</v>
      </c>
      <c r="F260" s="20">
        <f>H260+J260</f>
        <v>29806</v>
      </c>
      <c r="G260" s="23">
        <v>30600</v>
      </c>
      <c r="H260" s="23">
        <v>27461</v>
      </c>
      <c r="I260" s="23">
        <v>3400</v>
      </c>
      <c r="J260" s="23">
        <v>2345</v>
      </c>
      <c r="K260" s="32">
        <v>0</v>
      </c>
      <c r="L260" s="32">
        <v>0</v>
      </c>
      <c r="M260" s="28" t="s">
        <v>325</v>
      </c>
      <c r="N260" s="21"/>
    </row>
    <row r="261" spans="1:14" s="22" customFormat="1" ht="84.75" customHeight="1">
      <c r="A261" s="145"/>
      <c r="B261" s="115"/>
      <c r="C261" s="42">
        <v>2015</v>
      </c>
      <c r="D261" s="58">
        <v>0</v>
      </c>
      <c r="E261" s="42"/>
      <c r="F261" s="42">
        <v>96</v>
      </c>
      <c r="G261" s="58">
        <v>0</v>
      </c>
      <c r="H261" s="58">
        <v>0</v>
      </c>
      <c r="I261" s="58">
        <v>0</v>
      </c>
      <c r="J261" s="58">
        <v>96</v>
      </c>
      <c r="K261" s="32">
        <v>0</v>
      </c>
      <c r="L261" s="32">
        <v>0</v>
      </c>
      <c r="M261" s="69" t="s">
        <v>294</v>
      </c>
      <c r="N261" s="21"/>
    </row>
    <row r="262" spans="1:14" s="22" customFormat="1" ht="60" customHeight="1">
      <c r="A262" s="146"/>
      <c r="B262" s="116"/>
      <c r="C262" s="20">
        <v>2016</v>
      </c>
      <c r="D262" s="20">
        <v>0</v>
      </c>
      <c r="E262" s="20"/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/>
      <c r="N262" s="21"/>
    </row>
    <row r="263" spans="1:14" s="22" customFormat="1" ht="19.5" customHeight="1">
      <c r="A263" s="150" t="s">
        <v>5</v>
      </c>
      <c r="B263" s="204" t="s">
        <v>97</v>
      </c>
      <c r="C263" s="42" t="s">
        <v>22</v>
      </c>
      <c r="D263" s="23">
        <f>D264+D265+D266</f>
        <v>179</v>
      </c>
      <c r="E263" s="20"/>
      <c r="F263" s="23">
        <f aca="true" t="shared" si="21" ref="F263:L263">F264+F265+F266</f>
        <v>30</v>
      </c>
      <c r="G263" s="23">
        <f t="shared" si="21"/>
        <v>0</v>
      </c>
      <c r="H263" s="23">
        <f t="shared" si="21"/>
        <v>0</v>
      </c>
      <c r="I263" s="23">
        <f t="shared" si="21"/>
        <v>179</v>
      </c>
      <c r="J263" s="23">
        <f t="shared" si="21"/>
        <v>30</v>
      </c>
      <c r="K263" s="23">
        <f t="shared" si="21"/>
        <v>0</v>
      </c>
      <c r="L263" s="23">
        <f t="shared" si="21"/>
        <v>0</v>
      </c>
      <c r="M263" s="21"/>
      <c r="N263" s="21"/>
    </row>
    <row r="264" spans="1:14" s="22" customFormat="1" ht="54" customHeight="1">
      <c r="A264" s="151"/>
      <c r="B264" s="205"/>
      <c r="C264" s="42">
        <v>2013</v>
      </c>
      <c r="D264" s="23">
        <v>30</v>
      </c>
      <c r="E264" s="20"/>
      <c r="F264" s="20">
        <v>30</v>
      </c>
      <c r="G264" s="23">
        <v>0</v>
      </c>
      <c r="H264" s="23">
        <v>0</v>
      </c>
      <c r="I264" s="23">
        <v>30</v>
      </c>
      <c r="J264" s="23">
        <v>30</v>
      </c>
      <c r="K264" s="32">
        <v>0</v>
      </c>
      <c r="L264" s="32">
        <v>0</v>
      </c>
      <c r="M264" s="21" t="s">
        <v>263</v>
      </c>
      <c r="N264" s="21"/>
    </row>
    <row r="265" spans="1:14" s="22" customFormat="1" ht="42" customHeight="1">
      <c r="A265" s="151"/>
      <c r="B265" s="205"/>
      <c r="C265" s="42">
        <v>2014</v>
      </c>
      <c r="D265" s="23">
        <v>120</v>
      </c>
      <c r="E265" s="20">
        <f>G265+I265</f>
        <v>120</v>
      </c>
      <c r="F265" s="20">
        <v>0</v>
      </c>
      <c r="G265" s="23">
        <v>0</v>
      </c>
      <c r="H265" s="23">
        <v>0</v>
      </c>
      <c r="I265" s="23">
        <v>120</v>
      </c>
      <c r="J265" s="23">
        <v>0</v>
      </c>
      <c r="K265" s="32">
        <v>0</v>
      </c>
      <c r="L265" s="32">
        <v>0</v>
      </c>
      <c r="M265" s="21" t="s">
        <v>201</v>
      </c>
      <c r="N265" s="21"/>
    </row>
    <row r="266" spans="1:14" s="22" customFormat="1" ht="42" customHeight="1">
      <c r="A266" s="151"/>
      <c r="B266" s="205"/>
      <c r="C266" s="42">
        <v>2015</v>
      </c>
      <c r="D266" s="58">
        <v>29</v>
      </c>
      <c r="E266" s="42"/>
      <c r="F266" s="42">
        <v>0</v>
      </c>
      <c r="G266" s="58">
        <v>0</v>
      </c>
      <c r="H266" s="58">
        <v>0</v>
      </c>
      <c r="I266" s="58">
        <v>29</v>
      </c>
      <c r="J266" s="58">
        <v>0</v>
      </c>
      <c r="K266" s="32">
        <v>0</v>
      </c>
      <c r="L266" s="32">
        <v>0</v>
      </c>
      <c r="M266" s="69" t="s">
        <v>201</v>
      </c>
      <c r="N266" s="21"/>
    </row>
    <row r="267" spans="1:14" s="22" customFormat="1" ht="51" customHeight="1">
      <c r="A267" s="152"/>
      <c r="B267" s="206"/>
      <c r="C267" s="20">
        <v>2016</v>
      </c>
      <c r="D267" s="20">
        <v>20</v>
      </c>
      <c r="E267" s="20"/>
      <c r="F267" s="20"/>
      <c r="G267" s="20"/>
      <c r="H267" s="20"/>
      <c r="I267" s="20">
        <v>20</v>
      </c>
      <c r="J267" s="20"/>
      <c r="K267" s="20"/>
      <c r="L267" s="20"/>
      <c r="M267" s="69" t="s">
        <v>201</v>
      </c>
      <c r="N267" s="21"/>
    </row>
    <row r="268" spans="1:14" s="22" customFormat="1" ht="21" customHeight="1">
      <c r="A268" s="150" t="s">
        <v>6</v>
      </c>
      <c r="B268" s="204" t="s">
        <v>98</v>
      </c>
      <c r="C268" s="42" t="s">
        <v>22</v>
      </c>
      <c r="D268" s="23">
        <f>D273+D277</f>
        <v>7600</v>
      </c>
      <c r="E268" s="20"/>
      <c r="F268" s="23">
        <f aca="true" t="shared" si="22" ref="F268:L268">F273+F277</f>
        <v>189</v>
      </c>
      <c r="G268" s="23">
        <f t="shared" si="22"/>
        <v>3800</v>
      </c>
      <c r="H268" s="23">
        <f t="shared" si="22"/>
        <v>0</v>
      </c>
      <c r="I268" s="23">
        <f t="shared" si="22"/>
        <v>3800</v>
      </c>
      <c r="J268" s="23">
        <f t="shared" si="22"/>
        <v>189</v>
      </c>
      <c r="K268" s="23">
        <f t="shared" si="22"/>
        <v>0</v>
      </c>
      <c r="L268" s="23">
        <f t="shared" si="22"/>
        <v>0</v>
      </c>
      <c r="M268" s="21"/>
      <c r="N268" s="21"/>
    </row>
    <row r="269" spans="1:14" s="22" customFormat="1" ht="45.75" customHeight="1">
      <c r="A269" s="151"/>
      <c r="B269" s="205"/>
      <c r="C269" s="42">
        <v>2013</v>
      </c>
      <c r="D269" s="23">
        <v>3600</v>
      </c>
      <c r="E269" s="20"/>
      <c r="F269" s="20">
        <v>0</v>
      </c>
      <c r="G269" s="23">
        <v>1800</v>
      </c>
      <c r="H269" s="23">
        <v>0</v>
      </c>
      <c r="I269" s="23">
        <v>1800</v>
      </c>
      <c r="J269" s="23">
        <v>0</v>
      </c>
      <c r="K269" s="32">
        <v>0</v>
      </c>
      <c r="L269" s="32">
        <v>0</v>
      </c>
      <c r="M269" s="21" t="s">
        <v>264</v>
      </c>
      <c r="N269" s="21"/>
    </row>
    <row r="270" spans="1:14" s="22" customFormat="1" ht="44.25" customHeight="1">
      <c r="A270" s="151"/>
      <c r="B270" s="205"/>
      <c r="C270" s="42">
        <v>2014</v>
      </c>
      <c r="D270" s="23">
        <v>0</v>
      </c>
      <c r="E270" s="20"/>
      <c r="F270" s="20">
        <v>189</v>
      </c>
      <c r="G270" s="23">
        <v>0</v>
      </c>
      <c r="H270" s="23">
        <v>0</v>
      </c>
      <c r="I270" s="23">
        <v>0</v>
      </c>
      <c r="J270" s="23">
        <v>189</v>
      </c>
      <c r="K270" s="32">
        <v>0</v>
      </c>
      <c r="L270" s="32">
        <v>0</v>
      </c>
      <c r="M270" s="21" t="s">
        <v>201</v>
      </c>
      <c r="N270" s="21"/>
    </row>
    <row r="271" spans="1:14" s="22" customFormat="1" ht="44.25" customHeight="1">
      <c r="A271" s="151"/>
      <c r="B271" s="205"/>
      <c r="C271" s="42">
        <v>2015</v>
      </c>
      <c r="D271" s="58">
        <v>4000</v>
      </c>
      <c r="E271" s="42"/>
      <c r="F271" s="42">
        <v>0</v>
      </c>
      <c r="G271" s="58">
        <v>2000</v>
      </c>
      <c r="H271" s="58">
        <v>0</v>
      </c>
      <c r="I271" s="58">
        <v>2000</v>
      </c>
      <c r="J271" s="58">
        <v>0</v>
      </c>
      <c r="K271" s="32">
        <v>0</v>
      </c>
      <c r="L271" s="32">
        <v>0</v>
      </c>
      <c r="M271" s="21" t="s">
        <v>201</v>
      </c>
      <c r="N271" s="21"/>
    </row>
    <row r="272" spans="1:14" s="22" customFormat="1" ht="16.5" customHeight="1">
      <c r="A272" s="152"/>
      <c r="B272" s="206"/>
      <c r="C272" s="20">
        <v>2016</v>
      </c>
      <c r="D272" s="20">
        <v>0</v>
      </c>
      <c r="E272" s="20"/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1"/>
      <c r="N272" s="21"/>
    </row>
    <row r="273" spans="1:14" s="22" customFormat="1" ht="20.25" customHeight="1">
      <c r="A273" s="144" t="s">
        <v>44</v>
      </c>
      <c r="B273" s="129" t="s">
        <v>99</v>
      </c>
      <c r="C273" s="42" t="s">
        <v>22</v>
      </c>
      <c r="D273" s="23">
        <v>3600</v>
      </c>
      <c r="E273" s="20"/>
      <c r="F273" s="20">
        <v>189</v>
      </c>
      <c r="G273" s="23">
        <v>1800</v>
      </c>
      <c r="H273" s="23">
        <v>0</v>
      </c>
      <c r="I273" s="23">
        <v>1800</v>
      </c>
      <c r="J273" s="23">
        <v>189</v>
      </c>
      <c r="K273" s="32">
        <v>0</v>
      </c>
      <c r="L273" s="32">
        <v>0</v>
      </c>
      <c r="M273" s="21"/>
      <c r="N273" s="21"/>
    </row>
    <row r="274" spans="1:14" s="22" customFormat="1" ht="20.25" customHeight="1">
      <c r="A274" s="145"/>
      <c r="B274" s="130"/>
      <c r="C274" s="42">
        <v>2013</v>
      </c>
      <c r="D274" s="23">
        <v>3600</v>
      </c>
      <c r="E274" s="20"/>
      <c r="F274" s="20">
        <v>0</v>
      </c>
      <c r="G274" s="23">
        <v>1800</v>
      </c>
      <c r="H274" s="23">
        <v>0</v>
      </c>
      <c r="I274" s="23">
        <v>1800</v>
      </c>
      <c r="J274" s="23">
        <v>0</v>
      </c>
      <c r="K274" s="32">
        <v>0</v>
      </c>
      <c r="L274" s="32">
        <v>0</v>
      </c>
      <c r="M274" s="21"/>
      <c r="N274" s="21"/>
    </row>
    <row r="275" spans="1:14" s="22" customFormat="1" ht="36.75" customHeight="1">
      <c r="A275" s="145"/>
      <c r="B275" s="130"/>
      <c r="C275" s="42">
        <v>2014</v>
      </c>
      <c r="D275" s="23">
        <v>0</v>
      </c>
      <c r="E275" s="20"/>
      <c r="F275" s="20">
        <v>189</v>
      </c>
      <c r="G275" s="23">
        <v>0</v>
      </c>
      <c r="H275" s="23">
        <v>0</v>
      </c>
      <c r="I275" s="23">
        <v>0</v>
      </c>
      <c r="J275" s="23">
        <v>189</v>
      </c>
      <c r="K275" s="32">
        <v>0</v>
      </c>
      <c r="L275" s="32">
        <v>0</v>
      </c>
      <c r="M275" s="21" t="s">
        <v>214</v>
      </c>
      <c r="N275" s="21"/>
    </row>
    <row r="276" spans="1:14" s="22" customFormat="1" ht="21" customHeight="1">
      <c r="A276" s="146"/>
      <c r="B276" s="131"/>
      <c r="C276" s="42">
        <v>2015</v>
      </c>
      <c r="D276" s="23">
        <v>0</v>
      </c>
      <c r="E276" s="20"/>
      <c r="F276" s="20">
        <v>0</v>
      </c>
      <c r="G276" s="23">
        <v>0</v>
      </c>
      <c r="H276" s="23">
        <v>0</v>
      </c>
      <c r="I276" s="23">
        <v>0</v>
      </c>
      <c r="J276" s="23">
        <v>0</v>
      </c>
      <c r="K276" s="32">
        <v>0</v>
      </c>
      <c r="L276" s="32">
        <v>0</v>
      </c>
      <c r="M276" s="21"/>
      <c r="N276" s="21"/>
    </row>
    <row r="277" spans="1:14" s="22" customFormat="1" ht="21" customHeight="1">
      <c r="A277" s="144" t="s">
        <v>46</v>
      </c>
      <c r="B277" s="129" t="s">
        <v>99</v>
      </c>
      <c r="C277" s="42" t="s">
        <v>22</v>
      </c>
      <c r="D277" s="23">
        <v>4000</v>
      </c>
      <c r="E277" s="20"/>
      <c r="F277" s="20">
        <v>0</v>
      </c>
      <c r="G277" s="23">
        <v>2000</v>
      </c>
      <c r="H277" s="23">
        <v>0</v>
      </c>
      <c r="I277" s="23">
        <v>2000</v>
      </c>
      <c r="J277" s="23">
        <v>0</v>
      </c>
      <c r="K277" s="32">
        <v>0</v>
      </c>
      <c r="L277" s="32">
        <v>0</v>
      </c>
      <c r="M277" s="21"/>
      <c r="N277" s="21"/>
    </row>
    <row r="278" spans="1:14" s="22" customFormat="1" ht="61.5" customHeight="1">
      <c r="A278" s="145"/>
      <c r="B278" s="130"/>
      <c r="C278" s="42">
        <v>2015</v>
      </c>
      <c r="D278" s="58">
        <v>4000</v>
      </c>
      <c r="E278" s="42"/>
      <c r="F278" s="42">
        <v>0</v>
      </c>
      <c r="G278" s="58">
        <v>2000</v>
      </c>
      <c r="H278" s="58">
        <v>0</v>
      </c>
      <c r="I278" s="58">
        <v>2000</v>
      </c>
      <c r="J278" s="58">
        <v>0</v>
      </c>
      <c r="K278" s="32">
        <v>0</v>
      </c>
      <c r="L278" s="32">
        <v>0</v>
      </c>
      <c r="M278" s="80" t="s">
        <v>354</v>
      </c>
      <c r="N278" s="21"/>
    </row>
    <row r="279" spans="1:14" s="22" customFormat="1" ht="76.5" customHeight="1">
      <c r="A279" s="146"/>
      <c r="B279" s="131"/>
      <c r="C279" s="20">
        <v>2016</v>
      </c>
      <c r="D279" s="20">
        <v>0</v>
      </c>
      <c r="E279" s="20"/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/>
      <c r="N279" s="21"/>
    </row>
    <row r="280" spans="1:14" s="22" customFormat="1" ht="20.25" customHeight="1">
      <c r="A280" s="150" t="s">
        <v>7</v>
      </c>
      <c r="B280" s="159" t="s">
        <v>100</v>
      </c>
      <c r="C280" s="42" t="s">
        <v>22</v>
      </c>
      <c r="D280" s="23">
        <f>D281+D282+D283+D284</f>
        <v>654</v>
      </c>
      <c r="E280" s="20"/>
      <c r="F280" s="23">
        <f aca="true" t="shared" si="23" ref="F280:L280">F281+F282+F283</f>
        <v>2246</v>
      </c>
      <c r="G280" s="23">
        <f t="shared" si="23"/>
        <v>0</v>
      </c>
      <c r="H280" s="23">
        <f t="shared" si="23"/>
        <v>392</v>
      </c>
      <c r="I280" s="23">
        <f t="shared" si="23"/>
        <v>454</v>
      </c>
      <c r="J280" s="23">
        <f t="shared" si="23"/>
        <v>1854</v>
      </c>
      <c r="K280" s="23">
        <f t="shared" si="23"/>
        <v>0</v>
      </c>
      <c r="L280" s="23">
        <f t="shared" si="23"/>
        <v>0</v>
      </c>
      <c r="M280" s="21"/>
      <c r="N280" s="21"/>
    </row>
    <row r="281" spans="1:14" s="22" customFormat="1" ht="64.5" customHeight="1">
      <c r="A281" s="151"/>
      <c r="B281" s="211"/>
      <c r="C281" s="42">
        <v>2013</v>
      </c>
      <c r="D281" s="23">
        <v>134</v>
      </c>
      <c r="E281" s="20"/>
      <c r="F281" s="20">
        <v>490</v>
      </c>
      <c r="G281" s="23">
        <v>0</v>
      </c>
      <c r="H281" s="23">
        <v>392</v>
      </c>
      <c r="I281" s="23">
        <v>134</v>
      </c>
      <c r="J281" s="23">
        <v>98</v>
      </c>
      <c r="K281" s="32">
        <v>0</v>
      </c>
      <c r="L281" s="32">
        <v>0</v>
      </c>
      <c r="M281" s="21" t="s">
        <v>265</v>
      </c>
      <c r="N281" s="21"/>
    </row>
    <row r="282" spans="1:14" s="22" customFormat="1" ht="34.5" customHeight="1">
      <c r="A282" s="151"/>
      <c r="B282" s="211"/>
      <c r="C282" s="42">
        <v>2014</v>
      </c>
      <c r="D282" s="23">
        <v>150</v>
      </c>
      <c r="E282" s="20">
        <f>G282+I282</f>
        <v>150</v>
      </c>
      <c r="F282" s="20">
        <v>98</v>
      </c>
      <c r="G282" s="23">
        <v>0</v>
      </c>
      <c r="H282" s="23">
        <v>0</v>
      </c>
      <c r="I282" s="23">
        <v>150</v>
      </c>
      <c r="J282" s="23">
        <v>98</v>
      </c>
      <c r="K282" s="32">
        <v>0</v>
      </c>
      <c r="L282" s="32">
        <v>0</v>
      </c>
      <c r="M282" s="21" t="s">
        <v>215</v>
      </c>
      <c r="N282" s="21"/>
    </row>
    <row r="283" spans="1:14" s="22" customFormat="1" ht="69" customHeight="1">
      <c r="A283" s="151"/>
      <c r="B283" s="211"/>
      <c r="C283" s="42">
        <v>2015</v>
      </c>
      <c r="D283" s="58">
        <v>170</v>
      </c>
      <c r="E283" s="42"/>
      <c r="F283" s="42">
        <v>1658</v>
      </c>
      <c r="G283" s="58">
        <v>0</v>
      </c>
      <c r="H283" s="58">
        <v>0</v>
      </c>
      <c r="I283" s="58">
        <v>170</v>
      </c>
      <c r="J283" s="59">
        <v>1658</v>
      </c>
      <c r="K283" s="32">
        <v>0</v>
      </c>
      <c r="L283" s="32">
        <v>0</v>
      </c>
      <c r="M283" s="69" t="s">
        <v>265</v>
      </c>
      <c r="N283" s="21"/>
    </row>
    <row r="284" spans="1:14" s="22" customFormat="1" ht="49.5" customHeight="1">
      <c r="A284" s="152"/>
      <c r="B284" s="160"/>
      <c r="C284" s="20">
        <v>2016</v>
      </c>
      <c r="D284" s="20">
        <v>200</v>
      </c>
      <c r="E284" s="20"/>
      <c r="F284" s="20">
        <v>100</v>
      </c>
      <c r="G284" s="20"/>
      <c r="H284" s="20"/>
      <c r="I284" s="20">
        <v>200</v>
      </c>
      <c r="J284" s="20">
        <v>100</v>
      </c>
      <c r="K284" s="20"/>
      <c r="L284" s="20"/>
      <c r="M284" s="69" t="s">
        <v>265</v>
      </c>
      <c r="N284" s="21"/>
    </row>
    <row r="285" spans="1:14" ht="14.25">
      <c r="A285" s="215" t="s">
        <v>101</v>
      </c>
      <c r="B285" s="216"/>
      <c r="C285" s="217"/>
      <c r="D285" s="5"/>
      <c r="E285" s="5"/>
      <c r="F285" s="5"/>
      <c r="G285" s="5"/>
      <c r="H285" s="5"/>
      <c r="I285" s="5"/>
      <c r="J285" s="5"/>
      <c r="K285" s="9"/>
      <c r="L285" s="9"/>
      <c r="M285" s="14"/>
      <c r="N285" s="14"/>
    </row>
    <row r="286" spans="1:14" ht="24" customHeight="1">
      <c r="A286" s="141"/>
      <c r="B286" s="111" t="s">
        <v>102</v>
      </c>
      <c r="C286" s="45" t="s">
        <v>22</v>
      </c>
      <c r="D286" s="6">
        <f>D291+D296+D306</f>
        <v>76318</v>
      </c>
      <c r="E286" s="6"/>
      <c r="F286" s="6">
        <f aca="true" t="shared" si="24" ref="F286:L286">F291+F296+F306</f>
        <v>48297.9</v>
      </c>
      <c r="G286" s="6">
        <f t="shared" si="24"/>
        <v>68378</v>
      </c>
      <c r="H286" s="6">
        <f t="shared" si="24"/>
        <v>46636.5</v>
      </c>
      <c r="I286" s="6">
        <f t="shared" si="24"/>
        <v>7940</v>
      </c>
      <c r="J286" s="6">
        <f t="shared" si="24"/>
        <v>1661.4</v>
      </c>
      <c r="K286" s="6">
        <f t="shared" si="24"/>
        <v>0</v>
      </c>
      <c r="L286" s="6">
        <f t="shared" si="24"/>
        <v>0</v>
      </c>
      <c r="M286" s="14"/>
      <c r="N286" s="14"/>
    </row>
    <row r="287" spans="1:14" ht="18" customHeight="1">
      <c r="A287" s="142"/>
      <c r="B287" s="112"/>
      <c r="C287" s="45">
        <v>2013</v>
      </c>
      <c r="D287" s="6">
        <f>D292+D297+D307</f>
        <v>17448</v>
      </c>
      <c r="E287" s="6"/>
      <c r="F287" s="6">
        <f aca="true" t="shared" si="25" ref="F287:L287">F292+F297+F307</f>
        <v>13513</v>
      </c>
      <c r="G287" s="6">
        <f t="shared" si="25"/>
        <v>16108</v>
      </c>
      <c r="H287" s="6">
        <f t="shared" si="25"/>
        <v>12499</v>
      </c>
      <c r="I287" s="6">
        <f t="shared" si="25"/>
        <v>1340</v>
      </c>
      <c r="J287" s="6">
        <f t="shared" si="25"/>
        <v>1014</v>
      </c>
      <c r="K287" s="6">
        <f t="shared" si="25"/>
        <v>0</v>
      </c>
      <c r="L287" s="6">
        <f t="shared" si="25"/>
        <v>0</v>
      </c>
      <c r="M287" s="14"/>
      <c r="N287" s="14"/>
    </row>
    <row r="288" spans="1:14" ht="17.25" customHeight="1">
      <c r="A288" s="142"/>
      <c r="B288" s="112"/>
      <c r="C288" s="45">
        <v>2014</v>
      </c>
      <c r="D288" s="6">
        <f>D293+D298+D308</f>
        <v>40140</v>
      </c>
      <c r="E288" s="10"/>
      <c r="F288" s="6">
        <f aca="true" t="shared" si="26" ref="F288:L288">F293+F298+F308</f>
        <v>12250.2</v>
      </c>
      <c r="G288" s="6">
        <f t="shared" si="26"/>
        <v>34720</v>
      </c>
      <c r="H288" s="6">
        <f t="shared" si="26"/>
        <v>12217.6</v>
      </c>
      <c r="I288" s="6">
        <f t="shared" si="26"/>
        <v>5420</v>
      </c>
      <c r="J288" s="6">
        <f t="shared" si="26"/>
        <v>32.6</v>
      </c>
      <c r="K288" s="6">
        <f t="shared" si="26"/>
        <v>0</v>
      </c>
      <c r="L288" s="6">
        <f t="shared" si="26"/>
        <v>0</v>
      </c>
      <c r="M288" s="14"/>
      <c r="N288" s="14"/>
    </row>
    <row r="289" spans="1:14" ht="17.25" customHeight="1">
      <c r="A289" s="142"/>
      <c r="B289" s="112"/>
      <c r="C289" s="45">
        <v>2015</v>
      </c>
      <c r="D289" s="76">
        <f>D294+D299+D309</f>
        <v>18730</v>
      </c>
      <c r="E289" s="45"/>
      <c r="F289" s="76">
        <f aca="true" t="shared" si="27" ref="F289:L289">F294+F299+F309</f>
        <v>22534.7</v>
      </c>
      <c r="G289" s="76">
        <f t="shared" si="27"/>
        <v>17550</v>
      </c>
      <c r="H289" s="76">
        <f t="shared" si="27"/>
        <v>21919.9</v>
      </c>
      <c r="I289" s="76">
        <f t="shared" si="27"/>
        <v>1180</v>
      </c>
      <c r="J289" s="76">
        <f t="shared" si="27"/>
        <v>614.8</v>
      </c>
      <c r="K289" s="76">
        <f t="shared" si="27"/>
        <v>0</v>
      </c>
      <c r="L289" s="76">
        <f t="shared" si="27"/>
        <v>0</v>
      </c>
      <c r="M289" s="14"/>
      <c r="N289" s="14"/>
    </row>
    <row r="290" spans="1:14" ht="21" customHeight="1">
      <c r="A290" s="143"/>
      <c r="B290" s="113"/>
      <c r="C290" s="65">
        <v>2016</v>
      </c>
      <c r="D290" s="65">
        <v>44310</v>
      </c>
      <c r="E290" s="65"/>
      <c r="F290" s="65"/>
      <c r="G290" s="65">
        <v>42930</v>
      </c>
      <c r="H290" s="65"/>
      <c r="I290" s="65">
        <v>1380</v>
      </c>
      <c r="J290" s="65"/>
      <c r="K290" s="65"/>
      <c r="L290" s="65"/>
      <c r="M290" s="14"/>
      <c r="N290" s="14"/>
    </row>
    <row r="291" spans="1:14" s="22" customFormat="1" ht="18" customHeight="1">
      <c r="A291" s="144" t="s">
        <v>4</v>
      </c>
      <c r="B291" s="212" t="s">
        <v>103</v>
      </c>
      <c r="C291" s="42" t="s">
        <v>22</v>
      </c>
      <c r="D291" s="23">
        <v>22000</v>
      </c>
      <c r="E291" s="20">
        <f>G291+I291</f>
        <v>22000</v>
      </c>
      <c r="F291" s="20">
        <v>0</v>
      </c>
      <c r="G291" s="23">
        <v>17600</v>
      </c>
      <c r="H291" s="23">
        <v>0</v>
      </c>
      <c r="I291" s="23">
        <v>4400</v>
      </c>
      <c r="J291" s="23">
        <v>0</v>
      </c>
      <c r="K291" s="32">
        <v>0</v>
      </c>
      <c r="L291" s="32">
        <v>0</v>
      </c>
      <c r="M291" s="21"/>
      <c r="N291" s="21"/>
    </row>
    <row r="292" spans="1:14" s="22" customFormat="1" ht="18" customHeight="1">
      <c r="A292" s="145"/>
      <c r="B292" s="213"/>
      <c r="C292" s="42">
        <v>2013</v>
      </c>
      <c r="D292" s="23">
        <v>0</v>
      </c>
      <c r="E292" s="20"/>
      <c r="F292" s="20">
        <v>0</v>
      </c>
      <c r="G292" s="23">
        <v>0</v>
      </c>
      <c r="H292" s="23">
        <v>0</v>
      </c>
      <c r="I292" s="23">
        <v>0</v>
      </c>
      <c r="J292" s="23">
        <v>0</v>
      </c>
      <c r="K292" s="32">
        <v>0</v>
      </c>
      <c r="L292" s="32">
        <v>0</v>
      </c>
      <c r="M292" s="21"/>
      <c r="N292" s="21"/>
    </row>
    <row r="293" spans="1:14" s="22" customFormat="1" ht="44.25" customHeight="1">
      <c r="A293" s="145"/>
      <c r="B293" s="213"/>
      <c r="C293" s="42">
        <v>2014</v>
      </c>
      <c r="D293" s="23">
        <v>22000</v>
      </c>
      <c r="E293" s="20">
        <f>G293+I293</f>
        <v>22000</v>
      </c>
      <c r="F293" s="20">
        <v>0</v>
      </c>
      <c r="G293" s="23">
        <v>17600</v>
      </c>
      <c r="H293" s="23">
        <v>0</v>
      </c>
      <c r="I293" s="23">
        <v>4400</v>
      </c>
      <c r="J293" s="23">
        <v>0</v>
      </c>
      <c r="K293" s="32">
        <v>0</v>
      </c>
      <c r="L293" s="32">
        <v>0</v>
      </c>
      <c r="M293" s="21" t="s">
        <v>216</v>
      </c>
      <c r="N293" s="21"/>
    </row>
    <row r="294" spans="1:14" s="22" customFormat="1" ht="44.25" customHeight="1">
      <c r="A294" s="145"/>
      <c r="B294" s="213"/>
      <c r="C294" s="42">
        <v>2015</v>
      </c>
      <c r="D294" s="58">
        <v>0</v>
      </c>
      <c r="E294" s="42"/>
      <c r="F294" s="42">
        <v>0</v>
      </c>
      <c r="G294" s="58">
        <v>0</v>
      </c>
      <c r="H294" s="58">
        <v>0</v>
      </c>
      <c r="I294" s="58">
        <v>0</v>
      </c>
      <c r="J294" s="58">
        <v>0</v>
      </c>
      <c r="K294" s="32">
        <v>0</v>
      </c>
      <c r="L294" s="32">
        <v>0</v>
      </c>
      <c r="M294" s="21"/>
      <c r="N294" s="21"/>
    </row>
    <row r="295" spans="1:14" s="22" customFormat="1" ht="48.75" customHeight="1">
      <c r="A295" s="146"/>
      <c r="B295" s="214"/>
      <c r="C295" s="20">
        <v>2016</v>
      </c>
      <c r="D295" s="58">
        <v>0</v>
      </c>
      <c r="E295" s="42"/>
      <c r="F295" s="42">
        <v>0</v>
      </c>
      <c r="G295" s="58">
        <v>0</v>
      </c>
      <c r="H295" s="58">
        <v>0</v>
      </c>
      <c r="I295" s="58">
        <v>0</v>
      </c>
      <c r="J295" s="58">
        <v>0</v>
      </c>
      <c r="K295" s="32">
        <v>0</v>
      </c>
      <c r="L295" s="32">
        <v>0</v>
      </c>
      <c r="M295" s="21" t="s">
        <v>216</v>
      </c>
      <c r="N295" s="21"/>
    </row>
    <row r="296" spans="1:14" s="22" customFormat="1" ht="21" customHeight="1">
      <c r="A296" s="144" t="s">
        <v>5</v>
      </c>
      <c r="B296" s="159" t="s">
        <v>104</v>
      </c>
      <c r="C296" s="42" t="s">
        <v>22</v>
      </c>
      <c r="D296" s="23">
        <f>D297+D298+D299</f>
        <v>2650</v>
      </c>
      <c r="E296" s="23">
        <f>E297+E298</f>
        <v>710</v>
      </c>
      <c r="F296" s="23">
        <f>F297+F298+F299</f>
        <v>1085.6</v>
      </c>
      <c r="G296" s="23">
        <f>G297+G298+G299</f>
        <v>1570</v>
      </c>
      <c r="H296" s="23">
        <f>H297+H298+H299</f>
        <v>499</v>
      </c>
      <c r="I296" s="23">
        <f>I297+I298+I299</f>
        <v>1080</v>
      </c>
      <c r="J296" s="23">
        <f>J297+J298+J299</f>
        <v>586.6</v>
      </c>
      <c r="K296" s="32">
        <v>0</v>
      </c>
      <c r="L296" s="32">
        <v>0</v>
      </c>
      <c r="M296" s="21"/>
      <c r="N296" s="21"/>
    </row>
    <row r="297" spans="1:14" s="22" customFormat="1" ht="20.25" customHeight="1">
      <c r="A297" s="145"/>
      <c r="B297" s="211"/>
      <c r="C297" s="42">
        <v>2013</v>
      </c>
      <c r="D297" s="23">
        <v>1060</v>
      </c>
      <c r="E297" s="20"/>
      <c r="F297" s="20">
        <v>1053</v>
      </c>
      <c r="G297" s="23">
        <v>500</v>
      </c>
      <c r="H297" s="23">
        <v>499</v>
      </c>
      <c r="I297" s="23">
        <v>560</v>
      </c>
      <c r="J297" s="23">
        <v>554</v>
      </c>
      <c r="K297" s="32">
        <v>0</v>
      </c>
      <c r="L297" s="32">
        <v>0</v>
      </c>
      <c r="M297" s="21"/>
      <c r="N297" s="21"/>
    </row>
    <row r="298" spans="1:14" s="22" customFormat="1" ht="23.25" customHeight="1">
      <c r="A298" s="145"/>
      <c r="B298" s="211"/>
      <c r="C298" s="42">
        <v>2014</v>
      </c>
      <c r="D298" s="23">
        <v>710</v>
      </c>
      <c r="E298" s="20">
        <f>G298+I298</f>
        <v>710</v>
      </c>
      <c r="F298" s="23">
        <v>32.6</v>
      </c>
      <c r="G298" s="23">
        <v>520</v>
      </c>
      <c r="H298" s="23">
        <v>0</v>
      </c>
      <c r="I298" s="23">
        <v>190</v>
      </c>
      <c r="J298" s="23">
        <v>32.6</v>
      </c>
      <c r="K298" s="32">
        <v>0</v>
      </c>
      <c r="L298" s="32">
        <v>0</v>
      </c>
      <c r="M298" s="21"/>
      <c r="N298" s="21"/>
    </row>
    <row r="299" spans="1:14" s="22" customFormat="1" ht="23.25" customHeight="1">
      <c r="A299" s="145"/>
      <c r="B299" s="211"/>
      <c r="C299" s="42">
        <v>2015</v>
      </c>
      <c r="D299" s="58">
        <v>880</v>
      </c>
      <c r="E299" s="42"/>
      <c r="F299" s="58">
        <v>0</v>
      </c>
      <c r="G299" s="58">
        <v>550</v>
      </c>
      <c r="H299" s="58">
        <v>0</v>
      </c>
      <c r="I299" s="58">
        <v>330</v>
      </c>
      <c r="J299" s="58">
        <v>0</v>
      </c>
      <c r="K299" s="32">
        <v>0</v>
      </c>
      <c r="L299" s="32">
        <v>0</v>
      </c>
      <c r="M299" s="21"/>
      <c r="N299" s="21"/>
    </row>
    <row r="300" spans="1:14" s="22" customFormat="1" ht="23.25" customHeight="1">
      <c r="A300" s="146"/>
      <c r="B300" s="160"/>
      <c r="C300" s="20">
        <v>2016</v>
      </c>
      <c r="D300" s="20">
        <v>830</v>
      </c>
      <c r="E300" s="20"/>
      <c r="F300" s="20"/>
      <c r="G300" s="20">
        <v>580</v>
      </c>
      <c r="H300" s="20"/>
      <c r="I300" s="20">
        <v>250</v>
      </c>
      <c r="J300" s="20"/>
      <c r="K300" s="20"/>
      <c r="L300" s="20"/>
      <c r="M300" s="21"/>
      <c r="N300" s="21"/>
    </row>
    <row r="301" spans="1:14" s="22" customFormat="1" ht="26.25" customHeight="1">
      <c r="A301" s="102" t="s">
        <v>31</v>
      </c>
      <c r="B301" s="129" t="s">
        <v>218</v>
      </c>
      <c r="C301" s="42" t="s">
        <v>22</v>
      </c>
      <c r="D301" s="23">
        <f>D302+D303+D304</f>
        <v>2650</v>
      </c>
      <c r="E301" s="20"/>
      <c r="F301" s="23">
        <f>F302+F303+F304</f>
        <v>1085.6</v>
      </c>
      <c r="G301" s="23">
        <f>G302+G303+G304</f>
        <v>1570</v>
      </c>
      <c r="H301" s="23">
        <f>H302+H303+H304</f>
        <v>499</v>
      </c>
      <c r="I301" s="23">
        <f>I302+I303+I304</f>
        <v>1080</v>
      </c>
      <c r="J301" s="23">
        <f>J302+J303+J304</f>
        <v>586.6</v>
      </c>
      <c r="K301" s="32">
        <v>0</v>
      </c>
      <c r="L301" s="32">
        <v>0</v>
      </c>
      <c r="M301" s="21"/>
      <c r="N301" s="21"/>
    </row>
    <row r="302" spans="1:14" s="22" customFormat="1" ht="48" customHeight="1">
      <c r="A302" s="103"/>
      <c r="B302" s="130"/>
      <c r="C302" s="42">
        <v>2013</v>
      </c>
      <c r="D302" s="23">
        <v>1060</v>
      </c>
      <c r="E302" s="20"/>
      <c r="F302" s="20">
        <v>1053</v>
      </c>
      <c r="G302" s="23">
        <v>500</v>
      </c>
      <c r="H302" s="23">
        <v>499</v>
      </c>
      <c r="I302" s="23">
        <v>560</v>
      </c>
      <c r="J302" s="23">
        <v>554</v>
      </c>
      <c r="K302" s="32">
        <v>0</v>
      </c>
      <c r="L302" s="32">
        <v>0</v>
      </c>
      <c r="M302" s="21" t="s">
        <v>266</v>
      </c>
      <c r="N302" s="21"/>
    </row>
    <row r="303" spans="1:14" s="22" customFormat="1" ht="42" customHeight="1">
      <c r="A303" s="103"/>
      <c r="B303" s="130"/>
      <c r="C303" s="42">
        <v>2014</v>
      </c>
      <c r="D303" s="23">
        <v>710</v>
      </c>
      <c r="E303" s="20">
        <f>G303+I303</f>
        <v>710</v>
      </c>
      <c r="F303" s="23">
        <v>32.6</v>
      </c>
      <c r="G303" s="23">
        <v>520</v>
      </c>
      <c r="H303" s="23">
        <v>0</v>
      </c>
      <c r="I303" s="23">
        <v>190</v>
      </c>
      <c r="J303" s="23">
        <v>32.6</v>
      </c>
      <c r="K303" s="32">
        <v>0</v>
      </c>
      <c r="L303" s="32">
        <v>0</v>
      </c>
      <c r="M303" s="21" t="s">
        <v>217</v>
      </c>
      <c r="N303" s="21"/>
    </row>
    <row r="304" spans="1:14" s="22" customFormat="1" ht="42" customHeight="1">
      <c r="A304" s="103"/>
      <c r="B304" s="130"/>
      <c r="C304" s="42">
        <v>2015</v>
      </c>
      <c r="D304" s="58">
        <v>880</v>
      </c>
      <c r="E304" s="42"/>
      <c r="F304" s="58"/>
      <c r="G304" s="58">
        <v>550</v>
      </c>
      <c r="H304" s="58">
        <v>0</v>
      </c>
      <c r="I304" s="58">
        <v>330</v>
      </c>
      <c r="J304" s="58">
        <v>0</v>
      </c>
      <c r="K304" s="32">
        <v>0</v>
      </c>
      <c r="L304" s="32">
        <v>0</v>
      </c>
      <c r="M304" s="21"/>
      <c r="N304" s="21"/>
    </row>
    <row r="305" spans="1:14" s="22" customFormat="1" ht="27.75" customHeight="1">
      <c r="A305" s="107"/>
      <c r="B305" s="131"/>
      <c r="C305" s="20">
        <v>2016</v>
      </c>
      <c r="D305" s="20">
        <v>830</v>
      </c>
      <c r="E305" s="20"/>
      <c r="F305" s="20">
        <v>0</v>
      </c>
      <c r="G305" s="20">
        <v>580</v>
      </c>
      <c r="H305" s="20"/>
      <c r="I305" s="20">
        <v>250</v>
      </c>
      <c r="J305" s="20">
        <v>0</v>
      </c>
      <c r="K305" s="20"/>
      <c r="L305" s="20"/>
      <c r="M305" s="21"/>
      <c r="N305" s="21"/>
    </row>
    <row r="306" spans="1:14" ht="21.75" customHeight="1">
      <c r="A306" s="175" t="s">
        <v>7</v>
      </c>
      <c r="B306" s="111" t="s">
        <v>105</v>
      </c>
      <c r="C306" s="41" t="s">
        <v>22</v>
      </c>
      <c r="D306" s="5">
        <f>D307+D308+D309</f>
        <v>51668</v>
      </c>
      <c r="E306" s="12"/>
      <c r="F306" s="5">
        <f aca="true" t="shared" si="28" ref="F306:L306">F307+F308+F309</f>
        <v>47212.3</v>
      </c>
      <c r="G306" s="5">
        <f t="shared" si="28"/>
        <v>49208</v>
      </c>
      <c r="H306" s="5">
        <f t="shared" si="28"/>
        <v>46137.5</v>
      </c>
      <c r="I306" s="5">
        <f t="shared" si="28"/>
        <v>2460</v>
      </c>
      <c r="J306" s="5">
        <f t="shared" si="28"/>
        <v>1074.8</v>
      </c>
      <c r="K306" s="5">
        <f t="shared" si="28"/>
        <v>0</v>
      </c>
      <c r="L306" s="5">
        <f t="shared" si="28"/>
        <v>0</v>
      </c>
      <c r="M306" s="14"/>
      <c r="N306" s="14"/>
    </row>
    <row r="307" spans="1:14" ht="21" customHeight="1">
      <c r="A307" s="176"/>
      <c r="B307" s="112"/>
      <c r="C307" s="45">
        <v>2013</v>
      </c>
      <c r="D307" s="6">
        <v>16388</v>
      </c>
      <c r="E307" s="10"/>
      <c r="F307" s="6">
        <v>12460</v>
      </c>
      <c r="G307" s="6">
        <v>15608</v>
      </c>
      <c r="H307" s="6">
        <v>12000</v>
      </c>
      <c r="I307" s="6">
        <v>780</v>
      </c>
      <c r="J307" s="6">
        <v>460</v>
      </c>
      <c r="K307" s="9">
        <v>0</v>
      </c>
      <c r="L307" s="9">
        <v>0</v>
      </c>
      <c r="M307" s="14"/>
      <c r="N307" s="14"/>
    </row>
    <row r="308" spans="1:14" ht="23.25" customHeight="1">
      <c r="A308" s="176"/>
      <c r="B308" s="112"/>
      <c r="C308" s="41">
        <v>2014</v>
      </c>
      <c r="D308" s="5">
        <v>17430</v>
      </c>
      <c r="E308" s="12">
        <f>G308+I308</f>
        <v>17430</v>
      </c>
      <c r="F308" s="5">
        <v>12217.6</v>
      </c>
      <c r="G308" s="5">
        <v>16600</v>
      </c>
      <c r="H308" s="5">
        <v>12217.6</v>
      </c>
      <c r="I308" s="5">
        <v>830</v>
      </c>
      <c r="J308" s="5">
        <v>0</v>
      </c>
      <c r="K308" s="9">
        <v>0</v>
      </c>
      <c r="L308" s="9">
        <v>0</v>
      </c>
      <c r="M308" s="14"/>
      <c r="N308" s="14"/>
    </row>
    <row r="309" spans="1:14" ht="23.25" customHeight="1">
      <c r="A309" s="176"/>
      <c r="B309" s="112"/>
      <c r="C309" s="41">
        <v>2015</v>
      </c>
      <c r="D309" s="77">
        <v>17850</v>
      </c>
      <c r="E309" s="41"/>
      <c r="F309" s="77">
        <v>22534.7</v>
      </c>
      <c r="G309" s="77">
        <v>17000</v>
      </c>
      <c r="H309" s="77">
        <v>21919.9</v>
      </c>
      <c r="I309" s="77">
        <v>850</v>
      </c>
      <c r="J309" s="77">
        <v>614.8</v>
      </c>
      <c r="K309" s="9">
        <v>0</v>
      </c>
      <c r="L309" s="9">
        <v>0</v>
      </c>
      <c r="M309" s="14"/>
      <c r="N309" s="14"/>
    </row>
    <row r="310" spans="1:14" ht="23.25" customHeight="1">
      <c r="A310" s="177"/>
      <c r="B310" s="113"/>
      <c r="C310" s="65">
        <v>2016</v>
      </c>
      <c r="D310" s="65">
        <v>184480</v>
      </c>
      <c r="E310" s="65"/>
      <c r="F310" s="65"/>
      <c r="G310" s="65">
        <v>17600</v>
      </c>
      <c r="H310" s="65"/>
      <c r="I310" s="65">
        <v>880</v>
      </c>
      <c r="J310" s="65"/>
      <c r="K310" s="65"/>
      <c r="L310" s="65"/>
      <c r="M310" s="14"/>
      <c r="N310" s="14"/>
    </row>
    <row r="311" spans="1:14" s="22" customFormat="1" ht="20.25" customHeight="1">
      <c r="A311" s="102" t="s">
        <v>106</v>
      </c>
      <c r="B311" s="129" t="s">
        <v>107</v>
      </c>
      <c r="C311" s="31" t="s">
        <v>22</v>
      </c>
      <c r="D311" s="23">
        <f>D312+D313+D314</f>
        <v>51668</v>
      </c>
      <c r="E311" s="20"/>
      <c r="F311" s="23">
        <f aca="true" t="shared" si="29" ref="F311:L311">F312+F313+F314</f>
        <v>47212.3</v>
      </c>
      <c r="G311" s="23">
        <f t="shared" si="29"/>
        <v>49208</v>
      </c>
      <c r="H311" s="23">
        <f t="shared" si="29"/>
        <v>46137.5</v>
      </c>
      <c r="I311" s="23">
        <f t="shared" si="29"/>
        <v>2460</v>
      </c>
      <c r="J311" s="23">
        <f t="shared" si="29"/>
        <v>1074.8</v>
      </c>
      <c r="K311" s="23">
        <f t="shared" si="29"/>
        <v>0</v>
      </c>
      <c r="L311" s="23">
        <f t="shared" si="29"/>
        <v>0</v>
      </c>
      <c r="M311" s="21"/>
      <c r="N311" s="21"/>
    </row>
    <row r="312" spans="1:14" s="22" customFormat="1" ht="19.5" customHeight="1">
      <c r="A312" s="103"/>
      <c r="B312" s="130"/>
      <c r="C312" s="31">
        <v>2013</v>
      </c>
      <c r="D312" s="23">
        <v>16388</v>
      </c>
      <c r="E312" s="20"/>
      <c r="F312" s="23">
        <v>12460</v>
      </c>
      <c r="G312" s="23">
        <v>15608</v>
      </c>
      <c r="H312" s="23">
        <v>12000</v>
      </c>
      <c r="I312" s="23">
        <v>780</v>
      </c>
      <c r="J312" s="23">
        <v>460</v>
      </c>
      <c r="K312" s="32">
        <v>0</v>
      </c>
      <c r="L312" s="32">
        <v>0</v>
      </c>
      <c r="M312" s="21"/>
      <c r="N312" s="21"/>
    </row>
    <row r="313" spans="1:14" s="22" customFormat="1" ht="78.75" customHeight="1">
      <c r="A313" s="103"/>
      <c r="B313" s="130"/>
      <c r="C313" s="31">
        <v>2014</v>
      </c>
      <c r="D313" s="23">
        <v>17430</v>
      </c>
      <c r="E313" s="20">
        <f>G313+I313</f>
        <v>17430</v>
      </c>
      <c r="F313" s="23">
        <v>12217.6</v>
      </c>
      <c r="G313" s="23">
        <v>16600</v>
      </c>
      <c r="H313" s="23">
        <v>12217.6</v>
      </c>
      <c r="I313" s="23">
        <v>830</v>
      </c>
      <c r="J313" s="23">
        <v>0</v>
      </c>
      <c r="K313" s="32">
        <v>0</v>
      </c>
      <c r="L313" s="32">
        <v>0</v>
      </c>
      <c r="M313" s="21" t="s">
        <v>219</v>
      </c>
      <c r="N313" s="21"/>
    </row>
    <row r="314" spans="1:14" s="22" customFormat="1" ht="103.5" customHeight="1">
      <c r="A314" s="103"/>
      <c r="B314" s="130"/>
      <c r="C314" s="31">
        <v>2015</v>
      </c>
      <c r="D314" s="58">
        <v>17850</v>
      </c>
      <c r="E314" s="42"/>
      <c r="F314" s="58">
        <v>22534.7</v>
      </c>
      <c r="G314" s="58">
        <v>17000</v>
      </c>
      <c r="H314" s="58">
        <v>21919.9</v>
      </c>
      <c r="I314" s="58">
        <v>850</v>
      </c>
      <c r="J314" s="58">
        <v>614.8</v>
      </c>
      <c r="K314" s="32">
        <v>0</v>
      </c>
      <c r="L314" s="32">
        <v>0</v>
      </c>
      <c r="M314" s="69" t="s">
        <v>308</v>
      </c>
      <c r="N314" s="21"/>
    </row>
    <row r="315" spans="1:14" s="22" customFormat="1" ht="96" customHeight="1">
      <c r="A315" s="107"/>
      <c r="B315" s="131"/>
      <c r="C315" s="20">
        <v>2016</v>
      </c>
      <c r="D315" s="20">
        <v>18480</v>
      </c>
      <c r="E315" s="20"/>
      <c r="F315" s="20">
        <v>10125</v>
      </c>
      <c r="G315" s="20">
        <v>17600</v>
      </c>
      <c r="H315" s="20">
        <v>9500</v>
      </c>
      <c r="I315" s="20">
        <v>880</v>
      </c>
      <c r="J315" s="20">
        <v>625</v>
      </c>
      <c r="K315" s="20"/>
      <c r="L315" s="20"/>
      <c r="M315" s="262" t="s">
        <v>355</v>
      </c>
      <c r="N315" s="21"/>
    </row>
    <row r="316" spans="1:14" ht="14.25">
      <c r="A316" s="218" t="s">
        <v>108</v>
      </c>
      <c r="B316" s="219"/>
      <c r="C316" s="220"/>
      <c r="D316" s="5"/>
      <c r="E316" s="5"/>
      <c r="F316" s="5"/>
      <c r="G316" s="5"/>
      <c r="H316" s="5"/>
      <c r="I316" s="5"/>
      <c r="J316" s="5"/>
      <c r="K316" s="9">
        <v>0</v>
      </c>
      <c r="L316" s="9">
        <v>0</v>
      </c>
      <c r="M316" s="14"/>
      <c r="N316" s="14"/>
    </row>
    <row r="317" spans="1:14" s="22" customFormat="1" ht="21" customHeight="1">
      <c r="A317" s="104"/>
      <c r="B317" s="159" t="s">
        <v>109</v>
      </c>
      <c r="C317" s="40" t="s">
        <v>22</v>
      </c>
      <c r="D317" s="27">
        <f>D322+D327+D332+D337+D342+D347</f>
        <v>2211</v>
      </c>
      <c r="E317" s="27"/>
      <c r="F317" s="27">
        <f aca="true" t="shared" si="30" ref="F317:K317">F322+F327+F332+F337+F342+F347</f>
        <v>1136.2</v>
      </c>
      <c r="G317" s="27">
        <f t="shared" si="30"/>
        <v>0</v>
      </c>
      <c r="H317" s="27">
        <f t="shared" si="30"/>
        <v>0</v>
      </c>
      <c r="I317" s="27">
        <f t="shared" si="30"/>
        <v>2211</v>
      </c>
      <c r="J317" s="27">
        <f t="shared" si="30"/>
        <v>1136.2</v>
      </c>
      <c r="K317" s="27">
        <f t="shared" si="30"/>
        <v>0</v>
      </c>
      <c r="L317" s="33">
        <v>0</v>
      </c>
      <c r="M317" s="21"/>
      <c r="N317" s="21"/>
    </row>
    <row r="318" spans="1:14" s="22" customFormat="1" ht="60" customHeight="1">
      <c r="A318" s="105"/>
      <c r="B318" s="211"/>
      <c r="C318" s="40">
        <v>2013</v>
      </c>
      <c r="D318" s="27">
        <f>D323+D328+D333+D338+D343+D348</f>
        <v>553</v>
      </c>
      <c r="E318" s="27"/>
      <c r="F318" s="27">
        <f aca="true" t="shared" si="31" ref="F318:K318">F323+F328+F333+F338+F343+F348</f>
        <v>553</v>
      </c>
      <c r="G318" s="27">
        <f t="shared" si="31"/>
        <v>0</v>
      </c>
      <c r="H318" s="27">
        <f t="shared" si="31"/>
        <v>0</v>
      </c>
      <c r="I318" s="27">
        <f t="shared" si="31"/>
        <v>553</v>
      </c>
      <c r="J318" s="27">
        <f t="shared" si="31"/>
        <v>553</v>
      </c>
      <c r="K318" s="27">
        <f t="shared" si="31"/>
        <v>0</v>
      </c>
      <c r="L318" s="33">
        <v>0</v>
      </c>
      <c r="M318" s="21" t="s">
        <v>267</v>
      </c>
      <c r="N318" s="21"/>
    </row>
    <row r="319" spans="1:14" s="22" customFormat="1" ht="21" customHeight="1">
      <c r="A319" s="105"/>
      <c r="B319" s="211"/>
      <c r="C319" s="40">
        <v>2014</v>
      </c>
      <c r="D319" s="27">
        <f>D324+D329+D334+D339+D344+D349</f>
        <v>808</v>
      </c>
      <c r="E319" s="29"/>
      <c r="F319" s="27">
        <f aca="true" t="shared" si="32" ref="F319:K319">F324+F329+F334+F339+F344+F349</f>
        <v>239</v>
      </c>
      <c r="G319" s="27">
        <f t="shared" si="32"/>
        <v>0</v>
      </c>
      <c r="H319" s="27">
        <f t="shared" si="32"/>
        <v>0</v>
      </c>
      <c r="I319" s="27">
        <f t="shared" si="32"/>
        <v>808</v>
      </c>
      <c r="J319" s="27">
        <f t="shared" si="32"/>
        <v>239</v>
      </c>
      <c r="K319" s="27">
        <f t="shared" si="32"/>
        <v>0</v>
      </c>
      <c r="L319" s="33">
        <v>0</v>
      </c>
      <c r="M319" s="21"/>
      <c r="N319" s="21"/>
    </row>
    <row r="320" spans="1:14" s="22" customFormat="1" ht="21" customHeight="1">
      <c r="A320" s="105"/>
      <c r="B320" s="211"/>
      <c r="C320" s="40">
        <v>2015</v>
      </c>
      <c r="D320" s="59">
        <f>D325+D330+D335+D340+D345+D350</f>
        <v>850</v>
      </c>
      <c r="E320" s="40"/>
      <c r="F320" s="59">
        <f aca="true" t="shared" si="33" ref="F320:K320">F325+F330+F335+F340+F345+F350</f>
        <v>344.20000000000005</v>
      </c>
      <c r="G320" s="59">
        <f t="shared" si="33"/>
        <v>0</v>
      </c>
      <c r="H320" s="59">
        <f t="shared" si="33"/>
        <v>0</v>
      </c>
      <c r="I320" s="59">
        <f t="shared" si="33"/>
        <v>850</v>
      </c>
      <c r="J320" s="59">
        <f t="shared" si="33"/>
        <v>344.20000000000005</v>
      </c>
      <c r="K320" s="59">
        <f t="shared" si="33"/>
        <v>0</v>
      </c>
      <c r="L320" s="33">
        <v>0</v>
      </c>
      <c r="M320" s="21"/>
      <c r="N320" s="21"/>
    </row>
    <row r="321" spans="1:14" s="22" customFormat="1" ht="21" customHeight="1">
      <c r="A321" s="106"/>
      <c r="B321" s="160"/>
      <c r="C321" s="20">
        <v>2016</v>
      </c>
      <c r="D321" s="20">
        <v>1020</v>
      </c>
      <c r="E321" s="20"/>
      <c r="F321" s="20"/>
      <c r="G321" s="20"/>
      <c r="H321" s="20"/>
      <c r="I321" s="20">
        <v>1020</v>
      </c>
      <c r="J321" s="20"/>
      <c r="K321" s="20"/>
      <c r="L321" s="20"/>
      <c r="M321" s="21"/>
      <c r="N321" s="21"/>
    </row>
    <row r="322" spans="1:14" s="22" customFormat="1" ht="22.5" customHeight="1">
      <c r="A322" s="102" t="s">
        <v>26</v>
      </c>
      <c r="B322" s="96" t="s">
        <v>110</v>
      </c>
      <c r="C322" s="42" t="s">
        <v>22</v>
      </c>
      <c r="D322" s="23">
        <f>D323+D324+D325</f>
        <v>370</v>
      </c>
      <c r="E322" s="20"/>
      <c r="F322" s="23">
        <f aca="true" t="shared" si="34" ref="F322:K322">F323+F324+F325</f>
        <v>345.3</v>
      </c>
      <c r="G322" s="23">
        <f t="shared" si="34"/>
        <v>0</v>
      </c>
      <c r="H322" s="23">
        <f t="shared" si="34"/>
        <v>0</v>
      </c>
      <c r="I322" s="23">
        <f t="shared" si="34"/>
        <v>370</v>
      </c>
      <c r="J322" s="23">
        <f t="shared" si="34"/>
        <v>345.3</v>
      </c>
      <c r="K322" s="23">
        <f t="shared" si="34"/>
        <v>0</v>
      </c>
      <c r="L322" s="32">
        <v>0</v>
      </c>
      <c r="M322" s="21"/>
      <c r="N322" s="21"/>
    </row>
    <row r="323" spans="1:14" s="22" customFormat="1" ht="24" customHeight="1">
      <c r="A323" s="103"/>
      <c r="B323" s="97"/>
      <c r="C323" s="42">
        <v>2013</v>
      </c>
      <c r="D323" s="23">
        <v>100</v>
      </c>
      <c r="E323" s="20"/>
      <c r="F323" s="23">
        <v>100</v>
      </c>
      <c r="G323" s="23">
        <v>0</v>
      </c>
      <c r="H323" s="23">
        <v>0</v>
      </c>
      <c r="I323" s="23">
        <v>100</v>
      </c>
      <c r="J323" s="23">
        <v>100</v>
      </c>
      <c r="K323" s="32">
        <v>0</v>
      </c>
      <c r="L323" s="32">
        <v>0</v>
      </c>
      <c r="M323" s="21"/>
      <c r="N323" s="21"/>
    </row>
    <row r="324" spans="1:14" s="22" customFormat="1" ht="41.25" customHeight="1">
      <c r="A324" s="103"/>
      <c r="B324" s="97"/>
      <c r="C324" s="42">
        <v>2014</v>
      </c>
      <c r="D324" s="23">
        <v>120</v>
      </c>
      <c r="E324" s="20"/>
      <c r="F324" s="23">
        <v>75</v>
      </c>
      <c r="G324" s="23">
        <v>0</v>
      </c>
      <c r="H324" s="23">
        <v>0</v>
      </c>
      <c r="I324" s="23">
        <v>120</v>
      </c>
      <c r="J324" s="23">
        <v>75</v>
      </c>
      <c r="K324" s="32">
        <v>0</v>
      </c>
      <c r="L324" s="32">
        <v>0</v>
      </c>
      <c r="M324" s="21" t="s">
        <v>220</v>
      </c>
      <c r="N324" s="21"/>
    </row>
    <row r="325" spans="1:14" s="22" customFormat="1" ht="84" customHeight="1">
      <c r="A325" s="103"/>
      <c r="B325" s="97"/>
      <c r="C325" s="42">
        <v>2015</v>
      </c>
      <c r="D325" s="58">
        <v>150</v>
      </c>
      <c r="E325" s="42"/>
      <c r="F325" s="58">
        <v>170.3</v>
      </c>
      <c r="G325" s="58">
        <v>0</v>
      </c>
      <c r="H325" s="58">
        <v>0</v>
      </c>
      <c r="I325" s="58">
        <v>150</v>
      </c>
      <c r="J325" s="58">
        <v>170.3</v>
      </c>
      <c r="K325" s="32">
        <v>0</v>
      </c>
      <c r="L325" s="32">
        <v>0</v>
      </c>
      <c r="M325" s="69" t="s">
        <v>309</v>
      </c>
      <c r="N325" s="21"/>
    </row>
    <row r="326" spans="1:14" s="22" customFormat="1" ht="99" customHeight="1">
      <c r="A326" s="107"/>
      <c r="B326" s="98"/>
      <c r="C326" s="20">
        <v>2016</v>
      </c>
      <c r="D326" s="20">
        <v>170</v>
      </c>
      <c r="E326" s="20"/>
      <c r="F326" s="20">
        <v>86</v>
      </c>
      <c r="G326" s="20"/>
      <c r="H326" s="20"/>
      <c r="I326" s="20">
        <v>170</v>
      </c>
      <c r="J326" s="20">
        <v>86</v>
      </c>
      <c r="K326" s="20"/>
      <c r="L326" s="20"/>
      <c r="M326" s="262" t="s">
        <v>309</v>
      </c>
      <c r="N326" s="21"/>
    </row>
    <row r="327" spans="1:14" s="22" customFormat="1" ht="23.25" customHeight="1">
      <c r="A327" s="102" t="s">
        <v>28</v>
      </c>
      <c r="B327" s="96" t="s">
        <v>111</v>
      </c>
      <c r="C327" s="42" t="s">
        <v>22</v>
      </c>
      <c r="D327" s="23">
        <f>D328+D329+D330</f>
        <v>1225</v>
      </c>
      <c r="E327" s="20"/>
      <c r="F327" s="23">
        <f aca="true" t="shared" si="35" ref="F327:L327">F328+F329+F330</f>
        <v>548.4</v>
      </c>
      <c r="G327" s="23">
        <f t="shared" si="35"/>
        <v>0</v>
      </c>
      <c r="H327" s="23">
        <f t="shared" si="35"/>
        <v>0</v>
      </c>
      <c r="I327" s="23">
        <f t="shared" si="35"/>
        <v>1225</v>
      </c>
      <c r="J327" s="23">
        <f t="shared" si="35"/>
        <v>548.4</v>
      </c>
      <c r="K327" s="23">
        <f t="shared" si="35"/>
        <v>0</v>
      </c>
      <c r="L327" s="23">
        <f t="shared" si="35"/>
        <v>0</v>
      </c>
      <c r="M327" s="21"/>
      <c r="N327" s="21"/>
    </row>
    <row r="328" spans="1:14" s="22" customFormat="1" ht="23.25" customHeight="1">
      <c r="A328" s="103"/>
      <c r="B328" s="97"/>
      <c r="C328" s="42">
        <v>2013</v>
      </c>
      <c r="D328" s="23">
        <v>330</v>
      </c>
      <c r="E328" s="20"/>
      <c r="F328" s="23">
        <v>330</v>
      </c>
      <c r="G328" s="23">
        <v>0</v>
      </c>
      <c r="H328" s="23">
        <v>0</v>
      </c>
      <c r="I328" s="23">
        <v>330</v>
      </c>
      <c r="J328" s="23">
        <v>330</v>
      </c>
      <c r="K328" s="32">
        <v>0</v>
      </c>
      <c r="L328" s="32">
        <v>0</v>
      </c>
      <c r="M328" s="21"/>
      <c r="N328" s="21"/>
    </row>
    <row r="329" spans="1:14" s="22" customFormat="1" ht="37.5" customHeight="1">
      <c r="A329" s="103"/>
      <c r="B329" s="97"/>
      <c r="C329" s="42">
        <v>2014</v>
      </c>
      <c r="D329" s="23">
        <v>485</v>
      </c>
      <c r="E329" s="20"/>
      <c r="F329" s="23">
        <v>139</v>
      </c>
      <c r="G329" s="23">
        <v>0</v>
      </c>
      <c r="H329" s="23">
        <v>0</v>
      </c>
      <c r="I329" s="23">
        <v>485</v>
      </c>
      <c r="J329" s="23">
        <v>139</v>
      </c>
      <c r="K329" s="32">
        <v>0</v>
      </c>
      <c r="L329" s="32">
        <v>0</v>
      </c>
      <c r="M329" s="21" t="s">
        <v>221</v>
      </c>
      <c r="N329" s="21"/>
    </row>
    <row r="330" spans="1:14" s="22" customFormat="1" ht="50.25" customHeight="1">
      <c r="A330" s="103"/>
      <c r="B330" s="97"/>
      <c r="C330" s="42">
        <v>2015</v>
      </c>
      <c r="D330" s="58">
        <v>410</v>
      </c>
      <c r="E330" s="42"/>
      <c r="F330" s="58">
        <v>79.4</v>
      </c>
      <c r="G330" s="58">
        <v>0</v>
      </c>
      <c r="H330" s="58">
        <v>0</v>
      </c>
      <c r="I330" s="58">
        <v>410</v>
      </c>
      <c r="J330" s="58">
        <v>79.4</v>
      </c>
      <c r="K330" s="32">
        <v>0</v>
      </c>
      <c r="L330" s="32">
        <v>0</v>
      </c>
      <c r="M330" s="34" t="s">
        <v>326</v>
      </c>
      <c r="N330" s="21"/>
    </row>
    <row r="331" spans="1:14" s="22" customFormat="1" ht="76.5" customHeight="1">
      <c r="A331" s="107"/>
      <c r="B331" s="98"/>
      <c r="C331" s="20">
        <v>2016</v>
      </c>
      <c r="D331" s="20">
        <v>460</v>
      </c>
      <c r="E331" s="20"/>
      <c r="F331" s="20">
        <v>53</v>
      </c>
      <c r="G331" s="20"/>
      <c r="H331" s="20"/>
      <c r="I331" s="20">
        <v>460</v>
      </c>
      <c r="J331" s="20">
        <v>53</v>
      </c>
      <c r="K331" s="20"/>
      <c r="L331" s="20"/>
      <c r="M331" s="262" t="s">
        <v>356</v>
      </c>
      <c r="N331" s="21"/>
    </row>
    <row r="332" spans="1:14" s="22" customFormat="1" ht="19.5" customHeight="1">
      <c r="A332" s="102" t="s">
        <v>61</v>
      </c>
      <c r="B332" s="129" t="s">
        <v>112</v>
      </c>
      <c r="C332" s="42" t="s">
        <v>22</v>
      </c>
      <c r="D332" s="23">
        <f>D333+D334+D335</f>
        <v>310</v>
      </c>
      <c r="E332" s="20"/>
      <c r="F332" s="23">
        <f aca="true" t="shared" si="36" ref="F332:L332">F333+F334+F335</f>
        <v>183</v>
      </c>
      <c r="G332" s="23">
        <f t="shared" si="36"/>
        <v>0</v>
      </c>
      <c r="H332" s="23">
        <f t="shared" si="36"/>
        <v>0</v>
      </c>
      <c r="I332" s="23">
        <f t="shared" si="36"/>
        <v>310</v>
      </c>
      <c r="J332" s="23">
        <f t="shared" si="36"/>
        <v>183</v>
      </c>
      <c r="K332" s="23">
        <f t="shared" si="36"/>
        <v>0</v>
      </c>
      <c r="L332" s="23">
        <f t="shared" si="36"/>
        <v>0</v>
      </c>
      <c r="M332" s="21"/>
      <c r="N332" s="21"/>
    </row>
    <row r="333" spans="1:14" s="22" customFormat="1" ht="24.75" customHeight="1">
      <c r="A333" s="103"/>
      <c r="B333" s="130"/>
      <c r="C333" s="42">
        <v>2013</v>
      </c>
      <c r="D333" s="23">
        <v>90</v>
      </c>
      <c r="E333" s="20"/>
      <c r="F333" s="23">
        <v>90</v>
      </c>
      <c r="G333" s="23">
        <v>0</v>
      </c>
      <c r="H333" s="23">
        <v>0</v>
      </c>
      <c r="I333" s="23">
        <v>90</v>
      </c>
      <c r="J333" s="23">
        <v>90</v>
      </c>
      <c r="K333" s="32">
        <v>0</v>
      </c>
      <c r="L333" s="32">
        <v>0</v>
      </c>
      <c r="M333" s="21"/>
      <c r="N333" s="21"/>
    </row>
    <row r="334" spans="1:14" s="22" customFormat="1" ht="22.5" customHeight="1">
      <c r="A334" s="103"/>
      <c r="B334" s="130"/>
      <c r="C334" s="42">
        <v>2014</v>
      </c>
      <c r="D334" s="23">
        <v>100</v>
      </c>
      <c r="E334" s="20"/>
      <c r="F334" s="20">
        <v>0</v>
      </c>
      <c r="G334" s="23">
        <v>0</v>
      </c>
      <c r="H334" s="23">
        <v>0</v>
      </c>
      <c r="I334" s="23">
        <v>100</v>
      </c>
      <c r="J334" s="23">
        <v>0</v>
      </c>
      <c r="K334" s="32">
        <v>0</v>
      </c>
      <c r="L334" s="32">
        <v>0</v>
      </c>
      <c r="M334" s="21"/>
      <c r="N334" s="21"/>
    </row>
    <row r="335" spans="1:14" s="22" customFormat="1" ht="22.5" customHeight="1">
      <c r="A335" s="103"/>
      <c r="B335" s="130"/>
      <c r="C335" s="42">
        <v>2015</v>
      </c>
      <c r="D335" s="58">
        <v>120</v>
      </c>
      <c r="E335" s="42"/>
      <c r="F335" s="42">
        <v>93</v>
      </c>
      <c r="G335" s="58">
        <v>0</v>
      </c>
      <c r="H335" s="58">
        <v>0</v>
      </c>
      <c r="I335" s="58">
        <v>120</v>
      </c>
      <c r="J335" s="58">
        <v>93</v>
      </c>
      <c r="K335" s="32">
        <v>0</v>
      </c>
      <c r="L335" s="32">
        <v>0</v>
      </c>
      <c r="M335" s="69" t="s">
        <v>310</v>
      </c>
      <c r="N335" s="21"/>
    </row>
    <row r="336" spans="1:14" s="22" customFormat="1" ht="30.75" customHeight="1">
      <c r="A336" s="107"/>
      <c r="B336" s="131"/>
      <c r="C336" s="20">
        <v>2016</v>
      </c>
      <c r="D336" s="20">
        <v>150</v>
      </c>
      <c r="E336" s="20"/>
      <c r="F336" s="20">
        <v>0</v>
      </c>
      <c r="G336" s="20">
        <v>0</v>
      </c>
      <c r="H336" s="20">
        <v>0</v>
      </c>
      <c r="I336" s="20">
        <v>150</v>
      </c>
      <c r="J336" s="20">
        <v>0</v>
      </c>
      <c r="K336" s="20">
        <v>0</v>
      </c>
      <c r="L336" s="20">
        <v>0</v>
      </c>
      <c r="M336" s="20"/>
      <c r="N336" s="21"/>
    </row>
    <row r="337" spans="1:14" s="22" customFormat="1" ht="21" customHeight="1">
      <c r="A337" s="102" t="s">
        <v>113</v>
      </c>
      <c r="B337" s="129" t="s">
        <v>114</v>
      </c>
      <c r="C337" s="42" t="s">
        <v>22</v>
      </c>
      <c r="D337" s="23">
        <f>D338+D339+D340</f>
        <v>75</v>
      </c>
      <c r="E337" s="20"/>
      <c r="F337" s="23">
        <f aca="true" t="shared" si="37" ref="F337:L337">F338+F339+F340</f>
        <v>13</v>
      </c>
      <c r="G337" s="23">
        <f t="shared" si="37"/>
        <v>0</v>
      </c>
      <c r="H337" s="23">
        <f t="shared" si="37"/>
        <v>0</v>
      </c>
      <c r="I337" s="23">
        <f t="shared" si="37"/>
        <v>75</v>
      </c>
      <c r="J337" s="23">
        <f t="shared" si="37"/>
        <v>13</v>
      </c>
      <c r="K337" s="23">
        <f t="shared" si="37"/>
        <v>0</v>
      </c>
      <c r="L337" s="23">
        <f t="shared" si="37"/>
        <v>0</v>
      </c>
      <c r="M337" s="21"/>
      <c r="N337" s="21"/>
    </row>
    <row r="338" spans="1:14" s="22" customFormat="1" ht="22.5" customHeight="1">
      <c r="A338" s="103"/>
      <c r="B338" s="130"/>
      <c r="C338" s="42">
        <v>2013</v>
      </c>
      <c r="D338" s="23">
        <v>10</v>
      </c>
      <c r="E338" s="20"/>
      <c r="F338" s="20">
        <v>10</v>
      </c>
      <c r="G338" s="23">
        <v>0</v>
      </c>
      <c r="H338" s="23">
        <v>0</v>
      </c>
      <c r="I338" s="23">
        <v>10</v>
      </c>
      <c r="J338" s="23">
        <v>10</v>
      </c>
      <c r="K338" s="32">
        <v>0</v>
      </c>
      <c r="L338" s="32">
        <v>0</v>
      </c>
      <c r="M338" s="21"/>
      <c r="N338" s="21"/>
    </row>
    <row r="339" spans="1:14" s="22" customFormat="1" ht="21" customHeight="1">
      <c r="A339" s="103"/>
      <c r="B339" s="130"/>
      <c r="C339" s="42">
        <v>2014</v>
      </c>
      <c r="D339" s="23">
        <v>25</v>
      </c>
      <c r="E339" s="20"/>
      <c r="F339" s="23">
        <v>3</v>
      </c>
      <c r="G339" s="23">
        <v>0</v>
      </c>
      <c r="H339" s="23">
        <v>0</v>
      </c>
      <c r="I339" s="23">
        <v>25</v>
      </c>
      <c r="J339" s="23">
        <v>3</v>
      </c>
      <c r="K339" s="32">
        <v>0</v>
      </c>
      <c r="L339" s="32">
        <v>0</v>
      </c>
      <c r="M339" s="21" t="s">
        <v>302</v>
      </c>
      <c r="N339" s="21"/>
    </row>
    <row r="340" spans="1:14" s="22" customFormat="1" ht="21" customHeight="1">
      <c r="A340" s="103"/>
      <c r="B340" s="130"/>
      <c r="C340" s="42">
        <v>2015</v>
      </c>
      <c r="D340" s="58">
        <v>40</v>
      </c>
      <c r="E340" s="42"/>
      <c r="F340" s="58"/>
      <c r="G340" s="58"/>
      <c r="H340" s="58"/>
      <c r="I340" s="58">
        <v>40</v>
      </c>
      <c r="J340" s="58"/>
      <c r="K340" s="32">
        <v>0</v>
      </c>
      <c r="L340" s="32">
        <v>0</v>
      </c>
      <c r="M340" s="21"/>
      <c r="N340" s="21"/>
    </row>
    <row r="341" spans="1:14" s="22" customFormat="1" ht="19.5" customHeight="1">
      <c r="A341" s="107"/>
      <c r="B341" s="131"/>
      <c r="C341" s="20">
        <v>2016</v>
      </c>
      <c r="D341" s="20">
        <v>185</v>
      </c>
      <c r="E341" s="20"/>
      <c r="F341" s="20">
        <v>0</v>
      </c>
      <c r="G341" s="20">
        <v>0</v>
      </c>
      <c r="H341" s="20"/>
      <c r="I341" s="20">
        <v>185</v>
      </c>
      <c r="J341" s="20"/>
      <c r="K341" s="20">
        <v>0</v>
      </c>
      <c r="L341" s="20">
        <v>0</v>
      </c>
      <c r="M341" s="21"/>
      <c r="N341" s="21"/>
    </row>
    <row r="342" spans="1:14" s="22" customFormat="1" ht="22.5" customHeight="1">
      <c r="A342" s="102" t="s">
        <v>115</v>
      </c>
      <c r="B342" s="96" t="s">
        <v>116</v>
      </c>
      <c r="C342" s="42" t="s">
        <v>22</v>
      </c>
      <c r="D342" s="23">
        <v>85</v>
      </c>
      <c r="E342" s="20"/>
      <c r="F342" s="23">
        <v>27</v>
      </c>
      <c r="G342" s="23">
        <v>0</v>
      </c>
      <c r="H342" s="23">
        <v>0</v>
      </c>
      <c r="I342" s="23">
        <v>85</v>
      </c>
      <c r="J342" s="23">
        <v>27</v>
      </c>
      <c r="K342" s="32">
        <v>0</v>
      </c>
      <c r="L342" s="32">
        <v>0</v>
      </c>
      <c r="M342" s="21"/>
      <c r="N342" s="21"/>
    </row>
    <row r="343" spans="1:14" s="22" customFormat="1" ht="20.25" customHeight="1">
      <c r="A343" s="103"/>
      <c r="B343" s="97"/>
      <c r="C343" s="42">
        <v>2013</v>
      </c>
      <c r="D343" s="23">
        <v>5</v>
      </c>
      <c r="E343" s="20"/>
      <c r="F343" s="23">
        <v>5</v>
      </c>
      <c r="G343" s="23">
        <v>0</v>
      </c>
      <c r="H343" s="23">
        <v>0</v>
      </c>
      <c r="I343" s="23">
        <v>5</v>
      </c>
      <c r="J343" s="23">
        <v>5</v>
      </c>
      <c r="K343" s="32">
        <v>0</v>
      </c>
      <c r="L343" s="32">
        <v>0</v>
      </c>
      <c r="M343" s="21"/>
      <c r="N343" s="21"/>
    </row>
    <row r="344" spans="1:14" s="22" customFormat="1" ht="32.25" customHeight="1">
      <c r="A344" s="103"/>
      <c r="B344" s="97"/>
      <c r="C344" s="42">
        <v>2014</v>
      </c>
      <c r="D344" s="23">
        <v>30</v>
      </c>
      <c r="E344" s="20"/>
      <c r="F344" s="23">
        <v>22</v>
      </c>
      <c r="G344" s="23">
        <v>0</v>
      </c>
      <c r="H344" s="23">
        <v>0</v>
      </c>
      <c r="I344" s="23">
        <v>30</v>
      </c>
      <c r="J344" s="23">
        <v>22</v>
      </c>
      <c r="K344" s="32">
        <v>0</v>
      </c>
      <c r="L344" s="32">
        <v>0</v>
      </c>
      <c r="M344" s="21" t="s">
        <v>222</v>
      </c>
      <c r="N344" s="21"/>
    </row>
    <row r="345" spans="1:14" s="22" customFormat="1" ht="32.25" customHeight="1">
      <c r="A345" s="103"/>
      <c r="B345" s="97"/>
      <c r="C345" s="42">
        <v>2015</v>
      </c>
      <c r="D345" s="58">
        <v>50</v>
      </c>
      <c r="E345" s="42"/>
      <c r="F345" s="58">
        <v>0</v>
      </c>
      <c r="G345" s="58">
        <v>0</v>
      </c>
      <c r="H345" s="58">
        <v>0</v>
      </c>
      <c r="I345" s="58">
        <v>50</v>
      </c>
      <c r="J345" s="58">
        <v>0</v>
      </c>
      <c r="K345" s="32">
        <v>0</v>
      </c>
      <c r="L345" s="32">
        <v>0</v>
      </c>
      <c r="M345" s="21"/>
      <c r="N345" s="21"/>
    </row>
    <row r="346" spans="1:14" s="22" customFormat="1" ht="20.25" customHeight="1">
      <c r="A346" s="107"/>
      <c r="B346" s="98"/>
      <c r="C346" s="20">
        <v>2016</v>
      </c>
      <c r="D346" s="20">
        <v>80</v>
      </c>
      <c r="E346" s="20"/>
      <c r="F346" s="94">
        <v>0</v>
      </c>
      <c r="G346" s="94">
        <v>0</v>
      </c>
      <c r="H346" s="94">
        <v>0</v>
      </c>
      <c r="I346" s="20">
        <v>80</v>
      </c>
      <c r="J346" s="94">
        <v>0</v>
      </c>
      <c r="K346" s="94">
        <v>0</v>
      </c>
      <c r="L346" s="94">
        <v>0</v>
      </c>
      <c r="M346" s="21"/>
      <c r="N346" s="21"/>
    </row>
    <row r="347" spans="1:14" s="22" customFormat="1" ht="23.25" customHeight="1">
      <c r="A347" s="102" t="s">
        <v>117</v>
      </c>
      <c r="B347" s="96" t="s">
        <v>118</v>
      </c>
      <c r="C347" s="42" t="s">
        <v>22</v>
      </c>
      <c r="D347" s="23">
        <f>D348+D349+D350</f>
        <v>146</v>
      </c>
      <c r="E347" s="20"/>
      <c r="F347" s="23">
        <f aca="true" t="shared" si="38" ref="F347:L347">F348+F349+F350</f>
        <v>19.5</v>
      </c>
      <c r="G347" s="23">
        <f t="shared" si="38"/>
        <v>0</v>
      </c>
      <c r="H347" s="23">
        <f t="shared" si="38"/>
        <v>0</v>
      </c>
      <c r="I347" s="23">
        <f t="shared" si="38"/>
        <v>146</v>
      </c>
      <c r="J347" s="23">
        <f t="shared" si="38"/>
        <v>19.5</v>
      </c>
      <c r="K347" s="23">
        <f t="shared" si="38"/>
        <v>0</v>
      </c>
      <c r="L347" s="23">
        <f t="shared" si="38"/>
        <v>0</v>
      </c>
      <c r="M347" s="21"/>
      <c r="N347" s="21"/>
    </row>
    <row r="348" spans="1:14" s="22" customFormat="1" ht="23.25" customHeight="1">
      <c r="A348" s="103"/>
      <c r="B348" s="97"/>
      <c r="C348" s="42">
        <v>2013</v>
      </c>
      <c r="D348" s="23">
        <v>18</v>
      </c>
      <c r="E348" s="20"/>
      <c r="F348" s="23">
        <v>18</v>
      </c>
      <c r="G348" s="23">
        <v>0</v>
      </c>
      <c r="H348" s="23">
        <v>0</v>
      </c>
      <c r="I348" s="23">
        <v>18</v>
      </c>
      <c r="J348" s="23">
        <v>18</v>
      </c>
      <c r="K348" s="32">
        <v>0</v>
      </c>
      <c r="L348" s="32">
        <v>0</v>
      </c>
      <c r="M348" s="21"/>
      <c r="N348" s="21"/>
    </row>
    <row r="349" spans="1:14" s="22" customFormat="1" ht="21" customHeight="1">
      <c r="A349" s="103"/>
      <c r="B349" s="97"/>
      <c r="C349" s="42">
        <v>2014</v>
      </c>
      <c r="D349" s="23">
        <v>48</v>
      </c>
      <c r="E349" s="20"/>
      <c r="F349" s="20">
        <v>0</v>
      </c>
      <c r="G349" s="23">
        <v>0</v>
      </c>
      <c r="H349" s="23">
        <v>0</v>
      </c>
      <c r="I349" s="23">
        <v>48</v>
      </c>
      <c r="J349" s="23">
        <v>0</v>
      </c>
      <c r="K349" s="32">
        <v>0</v>
      </c>
      <c r="L349" s="32">
        <v>0</v>
      </c>
      <c r="M349" s="21"/>
      <c r="N349" s="21"/>
    </row>
    <row r="350" spans="1:14" s="22" customFormat="1" ht="21" customHeight="1">
      <c r="A350" s="103"/>
      <c r="B350" s="97"/>
      <c r="C350" s="42">
        <v>2015</v>
      </c>
      <c r="D350" s="58">
        <v>80</v>
      </c>
      <c r="E350" s="42"/>
      <c r="F350" s="42">
        <v>1.5</v>
      </c>
      <c r="G350" s="58">
        <v>0</v>
      </c>
      <c r="H350" s="58">
        <v>0</v>
      </c>
      <c r="I350" s="58">
        <v>80</v>
      </c>
      <c r="J350" s="58">
        <v>1.5</v>
      </c>
      <c r="K350" s="32">
        <v>0</v>
      </c>
      <c r="L350" s="32">
        <v>0</v>
      </c>
      <c r="M350" s="21"/>
      <c r="N350" s="21"/>
    </row>
    <row r="351" spans="1:14" s="22" customFormat="1" ht="21" customHeight="1">
      <c r="A351" s="107"/>
      <c r="B351" s="98"/>
      <c r="C351" s="20">
        <v>2016</v>
      </c>
      <c r="D351" s="20">
        <v>110</v>
      </c>
      <c r="E351" s="20"/>
      <c r="F351" s="20">
        <v>0</v>
      </c>
      <c r="G351" s="20">
        <v>0</v>
      </c>
      <c r="H351" s="20">
        <v>0</v>
      </c>
      <c r="I351" s="20">
        <v>110</v>
      </c>
      <c r="J351" s="20">
        <v>0</v>
      </c>
      <c r="K351" s="20">
        <v>0</v>
      </c>
      <c r="L351" s="20">
        <v>0</v>
      </c>
      <c r="M351" s="21"/>
      <c r="N351" s="21"/>
    </row>
    <row r="352" spans="1:14" ht="14.25">
      <c r="A352" s="218" t="s">
        <v>119</v>
      </c>
      <c r="B352" s="219"/>
      <c r="C352" s="220"/>
      <c r="D352" s="5"/>
      <c r="E352" s="5"/>
      <c r="F352" s="5"/>
      <c r="G352" s="5"/>
      <c r="H352" s="5"/>
      <c r="I352" s="5"/>
      <c r="J352" s="5"/>
      <c r="K352" s="9"/>
      <c r="L352" s="9"/>
      <c r="M352" s="14"/>
      <c r="N352" s="14"/>
    </row>
    <row r="353" spans="1:14" s="22" customFormat="1" ht="18.75" customHeight="1">
      <c r="A353" s="104"/>
      <c r="B353" s="159" t="s">
        <v>120</v>
      </c>
      <c r="C353" s="40" t="s">
        <v>22</v>
      </c>
      <c r="D353" s="27">
        <f>D358+D363</f>
        <v>2400</v>
      </c>
      <c r="E353" s="27"/>
      <c r="F353" s="27">
        <f aca="true" t="shared" si="39" ref="F353:K353">F358+F363</f>
        <v>920</v>
      </c>
      <c r="G353" s="27">
        <f t="shared" si="39"/>
        <v>430</v>
      </c>
      <c r="H353" s="27">
        <f t="shared" si="39"/>
        <v>350</v>
      </c>
      <c r="I353" s="27">
        <f t="shared" si="39"/>
        <v>1970</v>
      </c>
      <c r="J353" s="27">
        <f t="shared" si="39"/>
        <v>570</v>
      </c>
      <c r="K353" s="27">
        <f t="shared" si="39"/>
        <v>0</v>
      </c>
      <c r="L353" s="33">
        <v>0</v>
      </c>
      <c r="M353" s="21"/>
      <c r="N353" s="21"/>
    </row>
    <row r="354" spans="1:14" s="22" customFormat="1" ht="18" customHeight="1">
      <c r="A354" s="105"/>
      <c r="B354" s="211"/>
      <c r="C354" s="40">
        <v>2013</v>
      </c>
      <c r="D354" s="27">
        <f>D359+D364</f>
        <v>1065</v>
      </c>
      <c r="E354" s="27"/>
      <c r="F354" s="27">
        <f aca="true" t="shared" si="40" ref="F354:K354">F359+F364</f>
        <v>350</v>
      </c>
      <c r="G354" s="27">
        <f t="shared" si="40"/>
        <v>430</v>
      </c>
      <c r="H354" s="27">
        <f t="shared" si="40"/>
        <v>350</v>
      </c>
      <c r="I354" s="27">
        <f t="shared" si="40"/>
        <v>635</v>
      </c>
      <c r="J354" s="27">
        <f t="shared" si="40"/>
        <v>0</v>
      </c>
      <c r="K354" s="27">
        <f t="shared" si="40"/>
        <v>0</v>
      </c>
      <c r="L354" s="33">
        <v>0</v>
      </c>
      <c r="M354" s="21"/>
      <c r="N354" s="21"/>
    </row>
    <row r="355" spans="1:14" s="22" customFormat="1" ht="20.25" customHeight="1">
      <c r="A355" s="105"/>
      <c r="B355" s="211"/>
      <c r="C355" s="40">
        <v>2014</v>
      </c>
      <c r="D355" s="27">
        <f>D360+D365</f>
        <v>650</v>
      </c>
      <c r="E355" s="29"/>
      <c r="F355" s="27">
        <f aca="true" t="shared" si="41" ref="F355:K355">F360+F365</f>
        <v>570</v>
      </c>
      <c r="G355" s="27">
        <f t="shared" si="41"/>
        <v>0</v>
      </c>
      <c r="H355" s="27">
        <f t="shared" si="41"/>
        <v>0</v>
      </c>
      <c r="I355" s="27">
        <f t="shared" si="41"/>
        <v>650</v>
      </c>
      <c r="J355" s="27">
        <f t="shared" si="41"/>
        <v>570</v>
      </c>
      <c r="K355" s="27">
        <f t="shared" si="41"/>
        <v>0</v>
      </c>
      <c r="L355" s="33">
        <v>0</v>
      </c>
      <c r="M355" s="21"/>
      <c r="N355" s="21"/>
    </row>
    <row r="356" spans="1:14" s="22" customFormat="1" ht="20.25" customHeight="1">
      <c r="A356" s="105"/>
      <c r="B356" s="211"/>
      <c r="C356" s="40">
        <v>2015</v>
      </c>
      <c r="D356" s="59">
        <f>D361+D366</f>
        <v>685</v>
      </c>
      <c r="E356" s="40"/>
      <c r="F356" s="59">
        <f aca="true" t="shared" si="42" ref="F356:K356">F361+F366</f>
        <v>0</v>
      </c>
      <c r="G356" s="59">
        <f t="shared" si="42"/>
        <v>0</v>
      </c>
      <c r="H356" s="59">
        <f t="shared" si="42"/>
        <v>0</v>
      </c>
      <c r="I356" s="59">
        <f t="shared" si="42"/>
        <v>685</v>
      </c>
      <c r="J356" s="59">
        <f t="shared" si="42"/>
        <v>0</v>
      </c>
      <c r="K356" s="59">
        <f t="shared" si="42"/>
        <v>0</v>
      </c>
      <c r="L356" s="33">
        <v>0</v>
      </c>
      <c r="M356" s="21"/>
      <c r="N356" s="21"/>
    </row>
    <row r="357" spans="1:14" s="22" customFormat="1" ht="20.25" customHeight="1">
      <c r="A357" s="106"/>
      <c r="B357" s="160"/>
      <c r="C357" s="20">
        <v>2016</v>
      </c>
      <c r="D357" s="20">
        <v>730</v>
      </c>
      <c r="E357" s="20"/>
      <c r="F357" s="20"/>
      <c r="G357" s="20"/>
      <c r="H357" s="20"/>
      <c r="I357" s="20">
        <v>730</v>
      </c>
      <c r="J357" s="20"/>
      <c r="K357" s="20"/>
      <c r="L357" s="20"/>
      <c r="M357" s="21"/>
      <c r="N357" s="21"/>
    </row>
    <row r="358" spans="1:14" s="22" customFormat="1" ht="21.75" customHeight="1">
      <c r="A358" s="102" t="s">
        <v>58</v>
      </c>
      <c r="B358" s="96" t="s">
        <v>121</v>
      </c>
      <c r="C358" s="42" t="s">
        <v>22</v>
      </c>
      <c r="D358" s="23">
        <f>D359+D360+D361</f>
        <v>432</v>
      </c>
      <c r="E358" s="20"/>
      <c r="F358" s="23">
        <f aca="true" t="shared" si="43" ref="F358:L358">F359+F360+F361</f>
        <v>97</v>
      </c>
      <c r="G358" s="23">
        <f t="shared" si="43"/>
        <v>177</v>
      </c>
      <c r="H358" s="23">
        <f t="shared" si="43"/>
        <v>97</v>
      </c>
      <c r="I358" s="23">
        <f t="shared" si="43"/>
        <v>255</v>
      </c>
      <c r="J358" s="23">
        <f t="shared" si="43"/>
        <v>0</v>
      </c>
      <c r="K358" s="23">
        <f t="shared" si="43"/>
        <v>0</v>
      </c>
      <c r="L358" s="23">
        <f t="shared" si="43"/>
        <v>0</v>
      </c>
      <c r="M358" s="21"/>
      <c r="N358" s="21"/>
    </row>
    <row r="359" spans="1:14" s="22" customFormat="1" ht="60" customHeight="1">
      <c r="A359" s="103"/>
      <c r="B359" s="97"/>
      <c r="C359" s="42">
        <v>2013</v>
      </c>
      <c r="D359" s="23">
        <v>257</v>
      </c>
      <c r="E359" s="20"/>
      <c r="F359" s="23">
        <v>97</v>
      </c>
      <c r="G359" s="23">
        <v>177</v>
      </c>
      <c r="H359" s="23">
        <v>97</v>
      </c>
      <c r="I359" s="23">
        <v>80</v>
      </c>
      <c r="J359" s="23">
        <v>0</v>
      </c>
      <c r="K359" s="32">
        <v>0</v>
      </c>
      <c r="L359" s="32">
        <v>0</v>
      </c>
      <c r="M359" s="21" t="s">
        <v>268</v>
      </c>
      <c r="N359" s="21"/>
    </row>
    <row r="360" spans="1:14" s="22" customFormat="1" ht="19.5" customHeight="1">
      <c r="A360" s="103"/>
      <c r="B360" s="97"/>
      <c r="C360" s="42">
        <v>2014</v>
      </c>
      <c r="D360" s="23">
        <v>80</v>
      </c>
      <c r="E360" s="20">
        <f>G360+I360</f>
        <v>80</v>
      </c>
      <c r="F360" s="20">
        <v>0</v>
      </c>
      <c r="G360" s="23">
        <v>0</v>
      </c>
      <c r="H360" s="23">
        <v>0</v>
      </c>
      <c r="I360" s="23">
        <v>80</v>
      </c>
      <c r="J360" s="23">
        <v>0</v>
      </c>
      <c r="K360" s="32">
        <v>0</v>
      </c>
      <c r="L360" s="32">
        <v>0</v>
      </c>
      <c r="M360" s="21"/>
      <c r="N360" s="21"/>
    </row>
    <row r="361" spans="1:14" s="22" customFormat="1" ht="19.5" customHeight="1">
      <c r="A361" s="103"/>
      <c r="B361" s="97"/>
      <c r="C361" s="42">
        <v>2015</v>
      </c>
      <c r="D361" s="58">
        <v>95</v>
      </c>
      <c r="E361" s="42"/>
      <c r="F361" s="42">
        <v>0</v>
      </c>
      <c r="G361" s="58">
        <v>0</v>
      </c>
      <c r="H361" s="58">
        <v>0</v>
      </c>
      <c r="I361" s="58">
        <v>95</v>
      </c>
      <c r="J361" s="58">
        <v>0</v>
      </c>
      <c r="K361" s="32">
        <v>0</v>
      </c>
      <c r="L361" s="32">
        <v>0</v>
      </c>
      <c r="M361" s="21"/>
      <c r="N361" s="21"/>
    </row>
    <row r="362" spans="1:14" s="22" customFormat="1" ht="19.5" customHeight="1">
      <c r="A362" s="107"/>
      <c r="B362" s="98"/>
      <c r="C362" s="20">
        <v>2016</v>
      </c>
      <c r="D362" s="20">
        <v>110</v>
      </c>
      <c r="E362" s="20"/>
      <c r="F362" s="87">
        <v>0</v>
      </c>
      <c r="G362" s="94">
        <v>0</v>
      </c>
      <c r="H362" s="94">
        <v>0</v>
      </c>
      <c r="I362" s="20">
        <v>110</v>
      </c>
      <c r="J362" s="87">
        <v>0</v>
      </c>
      <c r="K362" s="94">
        <v>0</v>
      </c>
      <c r="L362" s="94">
        <v>0</v>
      </c>
      <c r="M362" s="21"/>
      <c r="N362" s="21"/>
    </row>
    <row r="363" spans="1:14" s="22" customFormat="1" ht="22.5" customHeight="1">
      <c r="A363" s="102" t="s">
        <v>63</v>
      </c>
      <c r="B363" s="129" t="s">
        <v>122</v>
      </c>
      <c r="C363" s="42" t="s">
        <v>22</v>
      </c>
      <c r="D363" s="23">
        <f>D364+D365+D366</f>
        <v>1968</v>
      </c>
      <c r="E363" s="20"/>
      <c r="F363" s="23">
        <f aca="true" t="shared" si="44" ref="F363:L363">F364+F365+F366</f>
        <v>823</v>
      </c>
      <c r="G363" s="23">
        <f t="shared" si="44"/>
        <v>253</v>
      </c>
      <c r="H363" s="23">
        <f t="shared" si="44"/>
        <v>253</v>
      </c>
      <c r="I363" s="23">
        <f t="shared" si="44"/>
        <v>1715</v>
      </c>
      <c r="J363" s="23">
        <f t="shared" si="44"/>
        <v>570</v>
      </c>
      <c r="K363" s="23">
        <f t="shared" si="44"/>
        <v>0</v>
      </c>
      <c r="L363" s="23">
        <f t="shared" si="44"/>
        <v>0</v>
      </c>
      <c r="M363" s="21"/>
      <c r="N363" s="21"/>
    </row>
    <row r="364" spans="1:14" s="22" customFormat="1" ht="18" customHeight="1">
      <c r="A364" s="103"/>
      <c r="B364" s="130"/>
      <c r="C364" s="42">
        <v>2013</v>
      </c>
      <c r="D364" s="23">
        <v>808</v>
      </c>
      <c r="E364" s="20"/>
      <c r="F364" s="20">
        <v>253</v>
      </c>
      <c r="G364" s="23">
        <v>253</v>
      </c>
      <c r="H364" s="23">
        <v>253</v>
      </c>
      <c r="I364" s="23">
        <v>555</v>
      </c>
      <c r="J364" s="23">
        <v>0</v>
      </c>
      <c r="K364" s="32">
        <v>0</v>
      </c>
      <c r="L364" s="32">
        <v>0</v>
      </c>
      <c r="M364" s="21" t="s">
        <v>269</v>
      </c>
      <c r="N364" s="21"/>
    </row>
    <row r="365" spans="1:14" s="22" customFormat="1" ht="34.5" customHeight="1">
      <c r="A365" s="103"/>
      <c r="B365" s="130"/>
      <c r="C365" s="42">
        <v>2014</v>
      </c>
      <c r="D365" s="23">
        <v>570</v>
      </c>
      <c r="E365" s="20">
        <f>G365+I365</f>
        <v>570</v>
      </c>
      <c r="F365" s="23">
        <v>570</v>
      </c>
      <c r="G365" s="23">
        <v>0</v>
      </c>
      <c r="H365" s="23">
        <v>0</v>
      </c>
      <c r="I365" s="23">
        <v>570</v>
      </c>
      <c r="J365" s="23">
        <v>570</v>
      </c>
      <c r="K365" s="32">
        <v>0</v>
      </c>
      <c r="L365" s="32">
        <v>0</v>
      </c>
      <c r="M365" s="21" t="s">
        <v>222</v>
      </c>
      <c r="N365" s="21"/>
    </row>
    <row r="366" spans="1:14" s="22" customFormat="1" ht="34.5" customHeight="1">
      <c r="A366" s="103"/>
      <c r="B366" s="130"/>
      <c r="C366" s="42">
        <v>2015</v>
      </c>
      <c r="D366" s="58">
        <v>590</v>
      </c>
      <c r="E366" s="42"/>
      <c r="F366" s="58">
        <v>0</v>
      </c>
      <c r="G366" s="58">
        <v>0</v>
      </c>
      <c r="H366" s="58">
        <v>0</v>
      </c>
      <c r="I366" s="58">
        <v>590</v>
      </c>
      <c r="J366" s="58">
        <v>0</v>
      </c>
      <c r="K366" s="32">
        <v>0</v>
      </c>
      <c r="L366" s="32">
        <v>0</v>
      </c>
      <c r="M366" s="21"/>
      <c r="N366" s="21"/>
    </row>
    <row r="367" spans="1:14" s="22" customFormat="1" ht="23.25" customHeight="1">
      <c r="A367" s="107"/>
      <c r="B367" s="131"/>
      <c r="C367" s="20">
        <v>2016</v>
      </c>
      <c r="D367" s="20">
        <v>620</v>
      </c>
      <c r="E367" s="20"/>
      <c r="F367" s="87">
        <v>0</v>
      </c>
      <c r="G367" s="94">
        <v>0</v>
      </c>
      <c r="H367" s="94">
        <v>0</v>
      </c>
      <c r="I367" s="20">
        <v>620</v>
      </c>
      <c r="J367" s="87">
        <v>0</v>
      </c>
      <c r="K367" s="94">
        <v>0</v>
      </c>
      <c r="L367" s="94">
        <v>0</v>
      </c>
      <c r="M367" s="21"/>
      <c r="N367" s="21"/>
    </row>
    <row r="368" spans="1:14" ht="13.5">
      <c r="A368" s="218" t="s">
        <v>123</v>
      </c>
      <c r="B368" s="219"/>
      <c r="C368" s="220"/>
      <c r="D368" s="5"/>
      <c r="E368" s="5"/>
      <c r="F368" s="5"/>
      <c r="G368" s="5"/>
      <c r="H368" s="5"/>
      <c r="I368" s="5"/>
      <c r="J368" s="5"/>
      <c r="K368" s="5"/>
      <c r="L368" s="5"/>
      <c r="M368" s="14"/>
      <c r="N368" s="14"/>
    </row>
    <row r="369" spans="1:14" ht="21.75" customHeight="1">
      <c r="A369" s="108"/>
      <c r="B369" s="111" t="s">
        <v>124</v>
      </c>
      <c r="C369" s="45" t="s">
        <v>22</v>
      </c>
      <c r="D369" s="6">
        <f>D374+D379</f>
        <v>239860</v>
      </c>
      <c r="E369" s="6"/>
      <c r="F369" s="6">
        <f aca="true" t="shared" si="45" ref="F369:L369">F374+F379</f>
        <v>43225.7</v>
      </c>
      <c r="G369" s="6">
        <f t="shared" si="45"/>
        <v>177000</v>
      </c>
      <c r="H369" s="6">
        <f t="shared" si="45"/>
        <v>21690</v>
      </c>
      <c r="I369" s="6">
        <f t="shared" si="45"/>
        <v>56260</v>
      </c>
      <c r="J369" s="6">
        <f t="shared" si="45"/>
        <v>16928.7</v>
      </c>
      <c r="K369" s="6">
        <f t="shared" si="45"/>
        <v>6600</v>
      </c>
      <c r="L369" s="6">
        <f t="shared" si="45"/>
        <v>4607</v>
      </c>
      <c r="M369" s="14"/>
      <c r="N369" s="14"/>
    </row>
    <row r="370" spans="1:14" ht="18.75" customHeight="1">
      <c r="A370" s="109"/>
      <c r="B370" s="112"/>
      <c r="C370" s="45">
        <v>2013</v>
      </c>
      <c r="D370" s="6">
        <f>D375+D380</f>
        <v>78860</v>
      </c>
      <c r="E370" s="6"/>
      <c r="F370" s="6">
        <f aca="true" t="shared" si="46" ref="F370:L370">F375+F380</f>
        <v>23275</v>
      </c>
      <c r="G370" s="6">
        <f t="shared" si="46"/>
        <v>58000</v>
      </c>
      <c r="H370" s="6">
        <f t="shared" si="46"/>
        <v>14047</v>
      </c>
      <c r="I370" s="6">
        <f t="shared" si="46"/>
        <v>18260</v>
      </c>
      <c r="J370" s="6">
        <f t="shared" si="46"/>
        <v>6621</v>
      </c>
      <c r="K370" s="6">
        <f t="shared" si="46"/>
        <v>2600</v>
      </c>
      <c r="L370" s="6">
        <f t="shared" si="46"/>
        <v>2607</v>
      </c>
      <c r="M370" s="14"/>
      <c r="N370" s="14"/>
    </row>
    <row r="371" spans="1:14" ht="21" customHeight="1">
      <c r="A371" s="109"/>
      <c r="B371" s="112"/>
      <c r="C371" s="45">
        <v>2014</v>
      </c>
      <c r="D371" s="6">
        <f>D376+D381</f>
        <v>80000</v>
      </c>
      <c r="E371" s="10"/>
      <c r="F371" s="6">
        <f aca="true" t="shared" si="47" ref="F371:L371">F376+F381</f>
        <v>18654</v>
      </c>
      <c r="G371" s="6">
        <f t="shared" si="47"/>
        <v>59000</v>
      </c>
      <c r="H371" s="6">
        <f t="shared" si="47"/>
        <v>7643</v>
      </c>
      <c r="I371" s="6">
        <f t="shared" si="47"/>
        <v>19000</v>
      </c>
      <c r="J371" s="6">
        <f t="shared" si="47"/>
        <v>9011</v>
      </c>
      <c r="K371" s="6">
        <f t="shared" si="47"/>
        <v>2000</v>
      </c>
      <c r="L371" s="6">
        <f t="shared" si="47"/>
        <v>2000</v>
      </c>
      <c r="M371" s="14"/>
      <c r="N371" s="14"/>
    </row>
    <row r="372" spans="1:14" ht="21" customHeight="1">
      <c r="A372" s="109"/>
      <c r="B372" s="112"/>
      <c r="C372" s="45">
        <v>2015</v>
      </c>
      <c r="D372" s="76">
        <f>D377+D382</f>
        <v>81000</v>
      </c>
      <c r="E372" s="45"/>
      <c r="F372" s="76">
        <f aca="true" t="shared" si="48" ref="F372:L372">F377+F382</f>
        <v>1296.7</v>
      </c>
      <c r="G372" s="76">
        <f t="shared" si="48"/>
        <v>60000</v>
      </c>
      <c r="H372" s="76">
        <f t="shared" si="48"/>
        <v>0</v>
      </c>
      <c r="I372" s="76">
        <f t="shared" si="48"/>
        <v>19000</v>
      </c>
      <c r="J372" s="76">
        <f t="shared" si="48"/>
        <v>1296.7</v>
      </c>
      <c r="K372" s="76">
        <f t="shared" si="48"/>
        <v>2000</v>
      </c>
      <c r="L372" s="76">
        <f t="shared" si="48"/>
        <v>0</v>
      </c>
      <c r="M372" s="14"/>
      <c r="N372" s="14"/>
    </row>
    <row r="373" spans="1:14" ht="21" customHeight="1">
      <c r="A373" s="110"/>
      <c r="B373" s="113"/>
      <c r="C373" s="65">
        <v>2016</v>
      </c>
      <c r="D373" s="65">
        <v>83000</v>
      </c>
      <c r="E373" s="65"/>
      <c r="F373" s="65"/>
      <c r="G373" s="65">
        <v>61000</v>
      </c>
      <c r="H373" s="65"/>
      <c r="I373" s="65">
        <v>20000</v>
      </c>
      <c r="J373" s="65"/>
      <c r="K373" s="65">
        <v>2000</v>
      </c>
      <c r="L373" s="65"/>
      <c r="M373" s="14"/>
      <c r="N373" s="14"/>
    </row>
    <row r="374" spans="1:14" s="22" customFormat="1" ht="23.25" customHeight="1">
      <c r="A374" s="104" t="s">
        <v>4</v>
      </c>
      <c r="B374" s="96" t="s">
        <v>125</v>
      </c>
      <c r="C374" s="42" t="s">
        <v>22</v>
      </c>
      <c r="D374" s="23">
        <v>65573.3</v>
      </c>
      <c r="E374" s="23">
        <v>25242.5</v>
      </c>
      <c r="F374" s="23">
        <v>23275</v>
      </c>
      <c r="G374" s="23">
        <v>47644</v>
      </c>
      <c r="H374" s="23">
        <v>14047</v>
      </c>
      <c r="I374" s="23">
        <v>15329</v>
      </c>
      <c r="J374" s="23">
        <v>6621</v>
      </c>
      <c r="K374" s="23">
        <v>2600</v>
      </c>
      <c r="L374" s="23">
        <v>2607</v>
      </c>
      <c r="M374" s="21"/>
      <c r="N374" s="21"/>
    </row>
    <row r="375" spans="1:14" s="22" customFormat="1" ht="22.5" customHeight="1">
      <c r="A375" s="105"/>
      <c r="B375" s="97"/>
      <c r="C375" s="42">
        <v>2013</v>
      </c>
      <c r="D375" s="23">
        <v>65573.3</v>
      </c>
      <c r="E375" s="23">
        <v>25242.5</v>
      </c>
      <c r="F375" s="23">
        <v>23275</v>
      </c>
      <c r="G375" s="23">
        <v>47644</v>
      </c>
      <c r="H375" s="23">
        <v>14047</v>
      </c>
      <c r="I375" s="23">
        <v>15329</v>
      </c>
      <c r="J375" s="23">
        <v>6621</v>
      </c>
      <c r="K375" s="23">
        <v>2600</v>
      </c>
      <c r="L375" s="23">
        <v>2607</v>
      </c>
      <c r="M375" s="135" t="s">
        <v>306</v>
      </c>
      <c r="N375" s="21"/>
    </row>
    <row r="376" spans="1:14" s="22" customFormat="1" ht="22.5" customHeight="1">
      <c r="A376" s="105"/>
      <c r="B376" s="97"/>
      <c r="C376" s="42">
        <v>2014</v>
      </c>
      <c r="D376" s="23">
        <v>0</v>
      </c>
      <c r="E376" s="23"/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97"/>
      <c r="N376" s="21"/>
    </row>
    <row r="377" spans="1:14" s="22" customFormat="1" ht="22.5" customHeight="1">
      <c r="A377" s="105"/>
      <c r="B377" s="97"/>
      <c r="C377" s="42">
        <v>2015</v>
      </c>
      <c r="D377" s="58">
        <v>0</v>
      </c>
      <c r="E377" s="58"/>
      <c r="F377" s="58">
        <v>0</v>
      </c>
      <c r="G377" s="58">
        <v>0</v>
      </c>
      <c r="H377" s="58">
        <v>0</v>
      </c>
      <c r="I377" s="58">
        <v>0</v>
      </c>
      <c r="J377" s="58">
        <v>0</v>
      </c>
      <c r="K377" s="58">
        <v>0</v>
      </c>
      <c r="L377" s="58">
        <v>0</v>
      </c>
      <c r="M377" s="97"/>
      <c r="N377" s="21"/>
    </row>
    <row r="378" spans="1:14" s="22" customFormat="1" ht="138" customHeight="1">
      <c r="A378" s="106"/>
      <c r="B378" s="98"/>
      <c r="C378" s="20">
        <v>2016</v>
      </c>
      <c r="D378" s="58">
        <v>0</v>
      </c>
      <c r="E378" s="58"/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98"/>
      <c r="N378" s="21"/>
    </row>
    <row r="379" spans="1:14" s="22" customFormat="1" ht="21" customHeight="1">
      <c r="A379" s="102" t="s">
        <v>63</v>
      </c>
      <c r="B379" s="114" t="s">
        <v>126</v>
      </c>
      <c r="C379" s="42" t="s">
        <v>22</v>
      </c>
      <c r="D379" s="23">
        <f>D380+D381+D382</f>
        <v>174286.7</v>
      </c>
      <c r="E379" s="20"/>
      <c r="F379" s="23">
        <f aca="true" t="shared" si="49" ref="F379:L379">F380+F381+F382</f>
        <v>19950.7</v>
      </c>
      <c r="G379" s="23">
        <f t="shared" si="49"/>
        <v>129356</v>
      </c>
      <c r="H379" s="23">
        <f t="shared" si="49"/>
        <v>7643</v>
      </c>
      <c r="I379" s="23">
        <f t="shared" si="49"/>
        <v>40931</v>
      </c>
      <c r="J379" s="23">
        <f t="shared" si="49"/>
        <v>10307.7</v>
      </c>
      <c r="K379" s="23">
        <f t="shared" si="49"/>
        <v>4000</v>
      </c>
      <c r="L379" s="23">
        <f t="shared" si="49"/>
        <v>2000</v>
      </c>
      <c r="M379" s="21"/>
      <c r="N379" s="21"/>
    </row>
    <row r="380" spans="1:14" s="22" customFormat="1" ht="107.25" customHeight="1">
      <c r="A380" s="103"/>
      <c r="B380" s="115"/>
      <c r="C380" s="42">
        <v>2013</v>
      </c>
      <c r="D380" s="23">
        <v>13286.7</v>
      </c>
      <c r="E380" s="23"/>
      <c r="F380" s="23">
        <v>0</v>
      </c>
      <c r="G380" s="23">
        <v>10356</v>
      </c>
      <c r="H380" s="23">
        <v>0</v>
      </c>
      <c r="I380" s="23">
        <v>2931</v>
      </c>
      <c r="J380" s="23">
        <v>0</v>
      </c>
      <c r="K380" s="23">
        <v>0</v>
      </c>
      <c r="L380" s="23">
        <v>0</v>
      </c>
      <c r="M380" s="21" t="s">
        <v>304</v>
      </c>
      <c r="N380" s="21"/>
    </row>
    <row r="381" spans="1:14" s="22" customFormat="1" ht="117" customHeight="1">
      <c r="A381" s="103"/>
      <c r="B381" s="115"/>
      <c r="C381" s="42">
        <v>2014</v>
      </c>
      <c r="D381" s="23">
        <v>80000</v>
      </c>
      <c r="E381" s="20">
        <f>G381+I381</f>
        <v>78000</v>
      </c>
      <c r="F381" s="23">
        <f>H381+J381+L381</f>
        <v>18654</v>
      </c>
      <c r="G381" s="23">
        <v>59000</v>
      </c>
      <c r="H381" s="23">
        <v>7643</v>
      </c>
      <c r="I381" s="23">
        <v>19000</v>
      </c>
      <c r="J381" s="23">
        <v>9011</v>
      </c>
      <c r="K381" s="23">
        <v>2000</v>
      </c>
      <c r="L381" s="23">
        <v>2000</v>
      </c>
      <c r="M381" s="21" t="s">
        <v>292</v>
      </c>
      <c r="N381" s="21"/>
    </row>
    <row r="382" spans="1:14" s="22" customFormat="1" ht="117" customHeight="1">
      <c r="A382" s="103"/>
      <c r="B382" s="115"/>
      <c r="C382" s="20">
        <v>2015</v>
      </c>
      <c r="D382" s="23">
        <v>81000</v>
      </c>
      <c r="E382" s="20"/>
      <c r="F382" s="23">
        <v>1296.7</v>
      </c>
      <c r="G382" s="23">
        <v>60000</v>
      </c>
      <c r="H382" s="23">
        <v>0</v>
      </c>
      <c r="I382" s="23">
        <v>19000</v>
      </c>
      <c r="J382" s="23">
        <v>1296.7</v>
      </c>
      <c r="K382" s="23">
        <v>2000</v>
      </c>
      <c r="L382" s="23">
        <v>0</v>
      </c>
      <c r="M382" s="24" t="s">
        <v>311</v>
      </c>
      <c r="N382" s="21"/>
    </row>
    <row r="383" spans="1:14" s="22" customFormat="1" ht="131.25" customHeight="1">
      <c r="A383" s="107"/>
      <c r="B383" s="116"/>
      <c r="C383" s="20">
        <v>2016</v>
      </c>
      <c r="D383" s="20">
        <v>83000</v>
      </c>
      <c r="E383" s="20"/>
      <c r="F383" s="20">
        <v>7890.3</v>
      </c>
      <c r="G383" s="20">
        <v>61000</v>
      </c>
      <c r="H383" s="20">
        <v>5523.2</v>
      </c>
      <c r="I383" s="20">
        <v>20000</v>
      </c>
      <c r="J383" s="20">
        <v>2367.1</v>
      </c>
      <c r="K383" s="20">
        <v>2000</v>
      </c>
      <c r="L383" s="20"/>
      <c r="M383" s="24" t="s">
        <v>311</v>
      </c>
      <c r="N383" s="21"/>
    </row>
    <row r="384" spans="1:14" ht="13.5">
      <c r="A384" s="120" t="s">
        <v>127</v>
      </c>
      <c r="B384" s="121"/>
      <c r="C384" s="122"/>
      <c r="D384" s="5"/>
      <c r="E384" s="5"/>
      <c r="F384" s="5"/>
      <c r="G384" s="5"/>
      <c r="H384" s="5"/>
      <c r="I384" s="5"/>
      <c r="J384" s="5"/>
      <c r="K384" s="5"/>
      <c r="L384" s="5"/>
      <c r="M384" s="14"/>
      <c r="N384" s="14"/>
    </row>
    <row r="385" spans="1:14" ht="21.75" customHeight="1">
      <c r="A385" s="175"/>
      <c r="B385" s="111" t="s">
        <v>128</v>
      </c>
      <c r="C385" s="45" t="s">
        <v>22</v>
      </c>
      <c r="D385" s="6">
        <f>D391+D401+D417</f>
        <v>290046</v>
      </c>
      <c r="E385" s="6"/>
      <c r="F385" s="6">
        <f aca="true" t="shared" si="50" ref="F385:L385">F391+F401+F417</f>
        <v>83147</v>
      </c>
      <c r="G385" s="6">
        <f t="shared" si="50"/>
        <v>0</v>
      </c>
      <c r="H385" s="6">
        <f t="shared" si="50"/>
        <v>8882.9</v>
      </c>
      <c r="I385" s="6">
        <f t="shared" si="50"/>
        <v>104085</v>
      </c>
      <c r="J385" s="6">
        <f t="shared" si="50"/>
        <v>20228.1</v>
      </c>
      <c r="K385" s="6">
        <f t="shared" si="50"/>
        <v>185961</v>
      </c>
      <c r="L385" s="6">
        <f t="shared" si="50"/>
        <v>54036</v>
      </c>
      <c r="M385" s="14"/>
      <c r="N385" s="14"/>
    </row>
    <row r="386" spans="1:14" ht="19.5" customHeight="1">
      <c r="A386" s="176"/>
      <c r="B386" s="112"/>
      <c r="C386" s="45">
        <v>2013</v>
      </c>
      <c r="D386" s="6">
        <f>D392+D402+D418</f>
        <v>242941</v>
      </c>
      <c r="E386" s="6"/>
      <c r="F386" s="6">
        <f aca="true" t="shared" si="51" ref="F386:L386">F392+F402+F418</f>
        <v>63580</v>
      </c>
      <c r="G386" s="6">
        <f t="shared" si="51"/>
        <v>0</v>
      </c>
      <c r="H386" s="6">
        <f t="shared" si="51"/>
        <v>4349</v>
      </c>
      <c r="I386" s="6">
        <f t="shared" si="51"/>
        <v>76690</v>
      </c>
      <c r="J386" s="6">
        <f t="shared" si="51"/>
        <v>7295</v>
      </c>
      <c r="K386" s="6">
        <f t="shared" si="51"/>
        <v>166251</v>
      </c>
      <c r="L386" s="6">
        <f t="shared" si="51"/>
        <v>51936</v>
      </c>
      <c r="M386" s="14"/>
      <c r="N386" s="14"/>
    </row>
    <row r="387" spans="1:14" ht="24" customHeight="1">
      <c r="A387" s="176"/>
      <c r="B387" s="112"/>
      <c r="C387" s="45">
        <v>2014</v>
      </c>
      <c r="D387" s="6">
        <f>D393+D403+D419</f>
        <v>22824</v>
      </c>
      <c r="E387" s="10"/>
      <c r="F387" s="6">
        <f aca="true" t="shared" si="52" ref="F387:L387">F393+F403+F419</f>
        <v>14519.099999999999</v>
      </c>
      <c r="G387" s="6">
        <f t="shared" si="52"/>
        <v>0</v>
      </c>
      <c r="H387" s="6">
        <f t="shared" si="52"/>
        <v>4400</v>
      </c>
      <c r="I387" s="6">
        <f t="shared" si="52"/>
        <v>13024</v>
      </c>
      <c r="J387" s="6">
        <f t="shared" si="52"/>
        <v>8019.1</v>
      </c>
      <c r="K387" s="6">
        <f t="shared" si="52"/>
        <v>9800</v>
      </c>
      <c r="L387" s="6">
        <f t="shared" si="52"/>
        <v>2100</v>
      </c>
      <c r="M387" s="14"/>
      <c r="N387" s="14"/>
    </row>
    <row r="388" spans="1:14" ht="24" customHeight="1">
      <c r="A388" s="176"/>
      <c r="B388" s="112"/>
      <c r="C388" s="10">
        <v>2015</v>
      </c>
      <c r="D388" s="6">
        <f>D394+D404+D420</f>
        <v>24281</v>
      </c>
      <c r="E388" s="10"/>
      <c r="F388" s="6">
        <f aca="true" t="shared" si="53" ref="F388:L388">F394+F404+F420</f>
        <v>5047.9</v>
      </c>
      <c r="G388" s="6">
        <f t="shared" si="53"/>
        <v>0</v>
      </c>
      <c r="H388" s="6">
        <f t="shared" si="53"/>
        <v>133.9</v>
      </c>
      <c r="I388" s="6">
        <f t="shared" si="53"/>
        <v>14371</v>
      </c>
      <c r="J388" s="6">
        <f t="shared" si="53"/>
        <v>4914</v>
      </c>
      <c r="K388" s="6">
        <f t="shared" si="53"/>
        <v>9910</v>
      </c>
      <c r="L388" s="6">
        <f t="shared" si="53"/>
        <v>0</v>
      </c>
      <c r="M388" s="14"/>
      <c r="N388" s="14"/>
    </row>
    <row r="389" spans="1:14" ht="24" customHeight="1">
      <c r="A389" s="177"/>
      <c r="B389" s="113"/>
      <c r="C389" s="65">
        <v>2016</v>
      </c>
      <c r="D389" s="65">
        <v>30943</v>
      </c>
      <c r="E389" s="65"/>
      <c r="F389" s="65"/>
      <c r="G389" s="65">
        <v>6900</v>
      </c>
      <c r="H389" s="65"/>
      <c r="I389" s="65">
        <v>13573</v>
      </c>
      <c r="J389" s="65"/>
      <c r="K389" s="65"/>
      <c r="L389" s="65"/>
      <c r="M389" s="14"/>
      <c r="N389" s="14"/>
    </row>
    <row r="390" spans="1:14" ht="13.5">
      <c r="A390" s="230" t="s">
        <v>129</v>
      </c>
      <c r="B390" s="231"/>
      <c r="C390" s="232"/>
      <c r="D390" s="5"/>
      <c r="E390" s="5"/>
      <c r="F390" s="5"/>
      <c r="G390" s="5"/>
      <c r="H390" s="5"/>
      <c r="I390" s="5"/>
      <c r="J390" s="5"/>
      <c r="K390" s="5"/>
      <c r="L390" s="5"/>
      <c r="M390" s="14"/>
      <c r="N390" s="14"/>
    </row>
    <row r="391" spans="1:14" ht="25.5" customHeight="1">
      <c r="A391" s="224" t="s">
        <v>130</v>
      </c>
      <c r="B391" s="225"/>
      <c r="C391" s="63" t="s">
        <v>22</v>
      </c>
      <c r="D391" s="5">
        <v>218820</v>
      </c>
      <c r="E391" s="5"/>
      <c r="F391" s="5">
        <v>43915</v>
      </c>
      <c r="G391" s="5">
        <v>0</v>
      </c>
      <c r="H391" s="5">
        <v>0</v>
      </c>
      <c r="I391" s="5">
        <v>61790</v>
      </c>
      <c r="J391" s="5">
        <v>0</v>
      </c>
      <c r="K391" s="5">
        <v>157030</v>
      </c>
      <c r="L391" s="5">
        <v>43915</v>
      </c>
      <c r="M391" s="14"/>
      <c r="N391" s="14"/>
    </row>
    <row r="392" spans="1:14" ht="21.75" customHeight="1">
      <c r="A392" s="226"/>
      <c r="B392" s="227"/>
      <c r="C392" s="63" t="s">
        <v>195</v>
      </c>
      <c r="D392" s="5">
        <v>218820</v>
      </c>
      <c r="E392" s="5"/>
      <c r="F392" s="5">
        <v>43915</v>
      </c>
      <c r="G392" s="5">
        <v>0</v>
      </c>
      <c r="H392" s="5">
        <v>0</v>
      </c>
      <c r="I392" s="5">
        <v>61790</v>
      </c>
      <c r="J392" s="5">
        <v>0</v>
      </c>
      <c r="K392" s="5">
        <v>157030</v>
      </c>
      <c r="L392" s="5">
        <v>43915</v>
      </c>
      <c r="M392" s="14"/>
      <c r="N392" s="14"/>
    </row>
    <row r="393" spans="1:14" ht="20.25" customHeight="1">
      <c r="A393" s="226"/>
      <c r="B393" s="227"/>
      <c r="C393" s="43" t="s">
        <v>196</v>
      </c>
      <c r="D393" s="5">
        <v>0</v>
      </c>
      <c r="E393" s="5"/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14"/>
      <c r="N393" s="14"/>
    </row>
    <row r="394" spans="1:14" ht="20.25" customHeight="1">
      <c r="A394" s="226"/>
      <c r="B394" s="227"/>
      <c r="C394" s="43" t="s">
        <v>192</v>
      </c>
      <c r="D394" s="77">
        <v>0</v>
      </c>
      <c r="E394" s="77"/>
      <c r="F394" s="77">
        <v>0</v>
      </c>
      <c r="G394" s="77">
        <v>0</v>
      </c>
      <c r="H394" s="77">
        <v>0</v>
      </c>
      <c r="I394" s="77">
        <v>0</v>
      </c>
      <c r="J394" s="77">
        <v>0</v>
      </c>
      <c r="K394" s="77">
        <v>0</v>
      </c>
      <c r="L394" s="77">
        <v>0</v>
      </c>
      <c r="M394" s="14"/>
      <c r="N394" s="14"/>
    </row>
    <row r="395" spans="1:14" ht="20.25" customHeight="1">
      <c r="A395" s="228"/>
      <c r="B395" s="229"/>
      <c r="C395" s="65">
        <v>2016</v>
      </c>
      <c r="D395" s="65">
        <v>0</v>
      </c>
      <c r="E395" s="65"/>
      <c r="F395" s="65">
        <v>0</v>
      </c>
      <c r="G395" s="65">
        <v>0</v>
      </c>
      <c r="H395" s="65">
        <v>0</v>
      </c>
      <c r="I395" s="65">
        <v>0</v>
      </c>
      <c r="J395" s="65">
        <v>0</v>
      </c>
      <c r="K395" s="65">
        <v>0</v>
      </c>
      <c r="L395" s="65">
        <v>0</v>
      </c>
      <c r="M395" s="14"/>
      <c r="N395" s="14"/>
    </row>
    <row r="396" spans="1:14" s="22" customFormat="1" ht="20.25" customHeight="1">
      <c r="A396" s="102" t="s">
        <v>58</v>
      </c>
      <c r="B396" s="144" t="s">
        <v>131</v>
      </c>
      <c r="C396" s="42" t="s">
        <v>22</v>
      </c>
      <c r="D396" s="23">
        <v>218820</v>
      </c>
      <c r="E396" s="23"/>
      <c r="F396" s="23">
        <v>43915</v>
      </c>
      <c r="G396" s="23">
        <v>0</v>
      </c>
      <c r="H396" s="23">
        <v>0</v>
      </c>
      <c r="I396" s="23">
        <v>61790</v>
      </c>
      <c r="J396" s="23">
        <v>0</v>
      </c>
      <c r="K396" s="23">
        <v>157030</v>
      </c>
      <c r="L396" s="23">
        <v>43915</v>
      </c>
      <c r="M396" s="21"/>
      <c r="N396" s="21"/>
    </row>
    <row r="397" spans="1:14" s="22" customFormat="1" ht="59.25" customHeight="1">
      <c r="A397" s="103"/>
      <c r="B397" s="145"/>
      <c r="C397" s="42">
        <v>2013</v>
      </c>
      <c r="D397" s="23">
        <v>218820</v>
      </c>
      <c r="E397" s="23"/>
      <c r="F397" s="23">
        <v>43915</v>
      </c>
      <c r="G397" s="23">
        <v>0</v>
      </c>
      <c r="H397" s="23">
        <v>0</v>
      </c>
      <c r="I397" s="23">
        <v>61790</v>
      </c>
      <c r="J397" s="23">
        <v>0</v>
      </c>
      <c r="K397" s="23">
        <v>157030</v>
      </c>
      <c r="L397" s="23">
        <v>43915</v>
      </c>
      <c r="M397" s="21" t="s">
        <v>270</v>
      </c>
      <c r="N397" s="21"/>
    </row>
    <row r="398" spans="1:14" s="22" customFormat="1" ht="17.25" customHeight="1">
      <c r="A398" s="103"/>
      <c r="B398" s="145"/>
      <c r="C398" s="20">
        <v>2014</v>
      </c>
      <c r="D398" s="23">
        <v>0</v>
      </c>
      <c r="E398" s="23"/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1"/>
      <c r="N398" s="21"/>
    </row>
    <row r="399" spans="1:14" s="22" customFormat="1" ht="18" customHeight="1">
      <c r="A399" s="107"/>
      <c r="B399" s="146"/>
      <c r="C399" s="20">
        <v>2015</v>
      </c>
      <c r="D399" s="23">
        <v>0</v>
      </c>
      <c r="E399" s="23"/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1"/>
      <c r="N399" s="21"/>
    </row>
    <row r="400" spans="1:14" ht="13.5">
      <c r="A400" s="218" t="s">
        <v>132</v>
      </c>
      <c r="B400" s="219"/>
      <c r="C400" s="220"/>
      <c r="D400" s="5"/>
      <c r="E400" s="5"/>
      <c r="F400" s="5"/>
      <c r="G400" s="5"/>
      <c r="H400" s="5"/>
      <c r="I400" s="5"/>
      <c r="J400" s="5"/>
      <c r="K400" s="5"/>
      <c r="L400" s="5"/>
      <c r="M400" s="14"/>
      <c r="N400" s="14"/>
    </row>
    <row r="401" spans="1:14" ht="23.25" customHeight="1">
      <c r="A401" s="108"/>
      <c r="B401" s="111" t="s">
        <v>133</v>
      </c>
      <c r="C401" s="41" t="s">
        <v>22</v>
      </c>
      <c r="D401" s="5">
        <f>D406+D411</f>
        <v>42278</v>
      </c>
      <c r="E401" s="5"/>
      <c r="F401" s="5">
        <f aca="true" t="shared" si="54" ref="F401:L401">F406+F411</f>
        <v>29291.4</v>
      </c>
      <c r="G401" s="5">
        <f t="shared" si="54"/>
        <v>0</v>
      </c>
      <c r="H401" s="5">
        <f t="shared" si="54"/>
        <v>8882.9</v>
      </c>
      <c r="I401" s="5">
        <f t="shared" si="54"/>
        <v>14848</v>
      </c>
      <c r="J401" s="5">
        <f t="shared" si="54"/>
        <v>10658.5</v>
      </c>
      <c r="K401" s="5">
        <f t="shared" si="54"/>
        <v>27430</v>
      </c>
      <c r="L401" s="5">
        <f t="shared" si="54"/>
        <v>9750</v>
      </c>
      <c r="M401" s="14"/>
      <c r="N401" s="14"/>
    </row>
    <row r="402" spans="1:14" ht="21.75" customHeight="1">
      <c r="A402" s="109"/>
      <c r="B402" s="112"/>
      <c r="C402" s="41">
        <v>2013</v>
      </c>
      <c r="D402" s="5">
        <f>D407+D412</f>
        <v>13248</v>
      </c>
      <c r="E402" s="5"/>
      <c r="F402" s="5">
        <f aca="true" t="shared" si="55" ref="F402:L402">F407+F412</f>
        <v>16444</v>
      </c>
      <c r="G402" s="5">
        <f t="shared" si="55"/>
        <v>0</v>
      </c>
      <c r="H402" s="5">
        <f t="shared" si="55"/>
        <v>4349</v>
      </c>
      <c r="I402" s="5">
        <f t="shared" si="55"/>
        <v>4398</v>
      </c>
      <c r="J402" s="5">
        <f t="shared" si="55"/>
        <v>4445</v>
      </c>
      <c r="K402" s="5">
        <f t="shared" si="55"/>
        <v>8850</v>
      </c>
      <c r="L402" s="5">
        <f t="shared" si="55"/>
        <v>7650</v>
      </c>
      <c r="M402" s="14"/>
      <c r="N402" s="14"/>
    </row>
    <row r="403" spans="1:14" ht="18" customHeight="1">
      <c r="A403" s="109"/>
      <c r="B403" s="112"/>
      <c r="C403" s="41">
        <v>2014</v>
      </c>
      <c r="D403" s="5">
        <f>D408+D413</f>
        <v>14030</v>
      </c>
      <c r="E403" s="12"/>
      <c r="F403" s="5">
        <f aca="true" t="shared" si="56" ref="F403:L403">F408+F413</f>
        <v>9315.3</v>
      </c>
      <c r="G403" s="5">
        <f t="shared" si="56"/>
        <v>0</v>
      </c>
      <c r="H403" s="5">
        <f t="shared" si="56"/>
        <v>4400</v>
      </c>
      <c r="I403" s="5">
        <f t="shared" si="56"/>
        <v>4950</v>
      </c>
      <c r="J403" s="5">
        <f t="shared" si="56"/>
        <v>2815.3</v>
      </c>
      <c r="K403" s="5">
        <f t="shared" si="56"/>
        <v>9080</v>
      </c>
      <c r="L403" s="5">
        <f t="shared" si="56"/>
        <v>2100</v>
      </c>
      <c r="M403" s="14"/>
      <c r="N403" s="14"/>
    </row>
    <row r="404" spans="1:14" ht="18" customHeight="1">
      <c r="A404" s="109"/>
      <c r="B404" s="112"/>
      <c r="C404" s="41">
        <v>2015</v>
      </c>
      <c r="D404" s="77">
        <f>D409+D414</f>
        <v>15000</v>
      </c>
      <c r="E404" s="41"/>
      <c r="F404" s="77">
        <f aca="true" t="shared" si="57" ref="F404:L404">F409+F414</f>
        <v>3532.1</v>
      </c>
      <c r="G404" s="77">
        <f t="shared" si="57"/>
        <v>0</v>
      </c>
      <c r="H404" s="77">
        <f t="shared" si="57"/>
        <v>133.9</v>
      </c>
      <c r="I404" s="77">
        <f t="shared" si="57"/>
        <v>5500</v>
      </c>
      <c r="J404" s="77">
        <f t="shared" si="57"/>
        <v>3398.2</v>
      </c>
      <c r="K404" s="77">
        <f t="shared" si="57"/>
        <v>9500</v>
      </c>
      <c r="L404" s="77">
        <f t="shared" si="57"/>
        <v>0</v>
      </c>
      <c r="M404" s="14"/>
      <c r="N404" s="14"/>
    </row>
    <row r="405" spans="1:14" ht="18" customHeight="1">
      <c r="A405" s="110"/>
      <c r="B405" s="113"/>
      <c r="C405" s="65">
        <v>2016</v>
      </c>
      <c r="D405" s="65">
        <v>19000</v>
      </c>
      <c r="E405" s="65"/>
      <c r="F405" s="65"/>
      <c r="G405" s="65">
        <v>3500</v>
      </c>
      <c r="H405" s="65"/>
      <c r="I405" s="65">
        <v>5880</v>
      </c>
      <c r="J405" s="65"/>
      <c r="K405" s="65">
        <v>9620</v>
      </c>
      <c r="L405" s="65"/>
      <c r="M405" s="14"/>
      <c r="N405" s="14"/>
    </row>
    <row r="406" spans="1:14" s="22" customFormat="1" ht="22.5" customHeight="1">
      <c r="A406" s="102" t="s">
        <v>4</v>
      </c>
      <c r="B406" s="96" t="s">
        <v>134</v>
      </c>
      <c r="C406" s="42" t="s">
        <v>22</v>
      </c>
      <c r="D406" s="23">
        <f>D407+D408+D409</f>
        <v>5878</v>
      </c>
      <c r="E406" s="20"/>
      <c r="F406" s="23">
        <f aca="true" t="shared" si="58" ref="F406:L406">F407+F408+F409</f>
        <v>10162.4</v>
      </c>
      <c r="G406" s="23">
        <f t="shared" si="58"/>
        <v>0</v>
      </c>
      <c r="H406" s="23">
        <f t="shared" si="58"/>
        <v>4482.9</v>
      </c>
      <c r="I406" s="23">
        <f t="shared" si="58"/>
        <v>5648</v>
      </c>
      <c r="J406" s="23">
        <f t="shared" si="58"/>
        <v>5629.5</v>
      </c>
      <c r="K406" s="23">
        <f t="shared" si="58"/>
        <v>230</v>
      </c>
      <c r="L406" s="23">
        <f t="shared" si="58"/>
        <v>50</v>
      </c>
      <c r="M406" s="21"/>
      <c r="N406" s="21"/>
    </row>
    <row r="407" spans="1:14" s="22" customFormat="1" ht="56.25" customHeight="1">
      <c r="A407" s="103"/>
      <c r="B407" s="97"/>
      <c r="C407" s="42">
        <v>2013</v>
      </c>
      <c r="D407" s="23">
        <v>1648</v>
      </c>
      <c r="E407" s="20"/>
      <c r="F407" s="20">
        <v>4938</v>
      </c>
      <c r="G407" s="23">
        <v>0</v>
      </c>
      <c r="H407" s="23">
        <v>4349</v>
      </c>
      <c r="I407" s="23">
        <v>1598</v>
      </c>
      <c r="J407" s="23">
        <v>539</v>
      </c>
      <c r="K407" s="23">
        <v>50</v>
      </c>
      <c r="L407" s="23">
        <v>50</v>
      </c>
      <c r="M407" s="21" t="s">
        <v>270</v>
      </c>
      <c r="N407" s="21"/>
    </row>
    <row r="408" spans="1:14" s="22" customFormat="1" ht="75" customHeight="1">
      <c r="A408" s="103"/>
      <c r="B408" s="97"/>
      <c r="C408" s="42">
        <v>2014</v>
      </c>
      <c r="D408" s="23">
        <v>2030</v>
      </c>
      <c r="E408" s="20"/>
      <c r="F408" s="23">
        <v>1692.3</v>
      </c>
      <c r="G408" s="23">
        <v>0</v>
      </c>
      <c r="H408" s="23">
        <v>0</v>
      </c>
      <c r="I408" s="23">
        <v>1950</v>
      </c>
      <c r="J408" s="23">
        <v>1692.3</v>
      </c>
      <c r="K408" s="23">
        <v>80</v>
      </c>
      <c r="L408" s="23">
        <v>0</v>
      </c>
      <c r="M408" s="21" t="s">
        <v>223</v>
      </c>
      <c r="N408" s="21"/>
    </row>
    <row r="409" spans="1:14" s="22" customFormat="1" ht="75" customHeight="1">
      <c r="A409" s="103"/>
      <c r="B409" s="97"/>
      <c r="C409" s="42">
        <v>2015</v>
      </c>
      <c r="D409" s="58">
        <v>2200</v>
      </c>
      <c r="E409" s="42"/>
      <c r="F409" s="58">
        <f>H409+J409</f>
        <v>3532.1</v>
      </c>
      <c r="G409" s="58">
        <v>0</v>
      </c>
      <c r="H409" s="58">
        <v>133.9</v>
      </c>
      <c r="I409" s="58">
        <v>2100</v>
      </c>
      <c r="J409" s="58">
        <v>3398.2</v>
      </c>
      <c r="K409" s="58">
        <v>100</v>
      </c>
      <c r="L409" s="58">
        <v>0</v>
      </c>
      <c r="M409" s="69" t="s">
        <v>328</v>
      </c>
      <c r="N409" s="21"/>
    </row>
    <row r="410" spans="1:14" s="22" customFormat="1" ht="78" customHeight="1">
      <c r="A410" s="107"/>
      <c r="B410" s="98"/>
      <c r="C410" s="20">
        <v>2016</v>
      </c>
      <c r="D410" s="20">
        <v>2400</v>
      </c>
      <c r="E410" s="20"/>
      <c r="F410" s="20">
        <v>0</v>
      </c>
      <c r="G410" s="20">
        <v>0</v>
      </c>
      <c r="H410" s="20">
        <v>0</v>
      </c>
      <c r="I410" s="20">
        <v>2280</v>
      </c>
      <c r="J410" s="20">
        <v>0</v>
      </c>
      <c r="K410" s="20">
        <v>120</v>
      </c>
      <c r="L410" s="20">
        <v>0</v>
      </c>
      <c r="M410" s="20"/>
      <c r="N410" s="21"/>
    </row>
    <row r="411" spans="1:14" s="35" customFormat="1" ht="24.75" customHeight="1">
      <c r="A411" s="221" t="s">
        <v>63</v>
      </c>
      <c r="B411" s="114" t="s">
        <v>135</v>
      </c>
      <c r="C411" s="40" t="s">
        <v>22</v>
      </c>
      <c r="D411" s="27">
        <f>D412+D413+D414</f>
        <v>36400</v>
      </c>
      <c r="E411" s="29"/>
      <c r="F411" s="27">
        <f aca="true" t="shared" si="59" ref="F411:L411">F412+F413+F414</f>
        <v>19129</v>
      </c>
      <c r="G411" s="27">
        <f t="shared" si="59"/>
        <v>0</v>
      </c>
      <c r="H411" s="27">
        <f t="shared" si="59"/>
        <v>4400</v>
      </c>
      <c r="I411" s="27">
        <f t="shared" si="59"/>
        <v>9200</v>
      </c>
      <c r="J411" s="27">
        <f t="shared" si="59"/>
        <v>5029</v>
      </c>
      <c r="K411" s="27">
        <f t="shared" si="59"/>
        <v>27200</v>
      </c>
      <c r="L411" s="27">
        <f t="shared" si="59"/>
        <v>9700</v>
      </c>
      <c r="M411" s="30"/>
      <c r="N411" s="30"/>
    </row>
    <row r="412" spans="1:14" s="35" customFormat="1" ht="21" customHeight="1">
      <c r="A412" s="222"/>
      <c r="B412" s="115"/>
      <c r="C412" s="40">
        <v>2013</v>
      </c>
      <c r="D412" s="27">
        <v>11600</v>
      </c>
      <c r="E412" s="29"/>
      <c r="F412" s="27">
        <v>11506</v>
      </c>
      <c r="G412" s="27">
        <v>0</v>
      </c>
      <c r="H412" s="27">
        <v>0</v>
      </c>
      <c r="I412" s="27">
        <v>2800</v>
      </c>
      <c r="J412" s="27">
        <v>3906</v>
      </c>
      <c r="K412" s="27">
        <v>8800</v>
      </c>
      <c r="L412" s="27">
        <v>7600</v>
      </c>
      <c r="M412" s="30"/>
      <c r="N412" s="30"/>
    </row>
    <row r="413" spans="1:14" s="35" customFormat="1" ht="129.75" customHeight="1">
      <c r="A413" s="222"/>
      <c r="B413" s="115"/>
      <c r="C413" s="40">
        <v>2014</v>
      </c>
      <c r="D413" s="27">
        <f>E413+K413</f>
        <v>12000</v>
      </c>
      <c r="E413" s="29">
        <f>G413+I413</f>
        <v>3000</v>
      </c>
      <c r="F413" s="27">
        <v>7623</v>
      </c>
      <c r="G413" s="27">
        <v>0</v>
      </c>
      <c r="H413" s="27">
        <v>4400</v>
      </c>
      <c r="I413" s="27">
        <v>3000</v>
      </c>
      <c r="J413" s="27">
        <v>1123</v>
      </c>
      <c r="K413" s="27">
        <v>9000</v>
      </c>
      <c r="L413" s="27">
        <v>2100</v>
      </c>
      <c r="M413" s="30" t="s">
        <v>224</v>
      </c>
      <c r="N413" s="30"/>
    </row>
    <row r="414" spans="1:14" s="35" customFormat="1" ht="60.75" customHeight="1">
      <c r="A414" s="222"/>
      <c r="B414" s="115"/>
      <c r="C414" s="29">
        <v>2015</v>
      </c>
      <c r="D414" s="27">
        <v>12800</v>
      </c>
      <c r="E414" s="29"/>
      <c r="F414" s="27">
        <v>0</v>
      </c>
      <c r="G414" s="27">
        <v>0</v>
      </c>
      <c r="H414" s="27">
        <v>0</v>
      </c>
      <c r="I414" s="27">
        <v>3400</v>
      </c>
      <c r="J414" s="27">
        <v>0</v>
      </c>
      <c r="K414" s="27">
        <v>9400</v>
      </c>
      <c r="L414" s="27">
        <v>0</v>
      </c>
      <c r="M414" s="30"/>
      <c r="N414" s="30"/>
    </row>
    <row r="415" spans="1:14" s="35" customFormat="1" ht="27.75" customHeight="1">
      <c r="A415" s="223"/>
      <c r="B415" s="116"/>
      <c r="C415" s="29">
        <v>2016</v>
      </c>
      <c r="D415" s="29">
        <v>2400</v>
      </c>
      <c r="E415" s="29"/>
      <c r="F415" s="27">
        <v>0</v>
      </c>
      <c r="G415" s="27">
        <v>0</v>
      </c>
      <c r="H415" s="27">
        <v>0</v>
      </c>
      <c r="I415" s="29">
        <v>2280</v>
      </c>
      <c r="J415" s="29">
        <v>0</v>
      </c>
      <c r="K415" s="29">
        <v>120</v>
      </c>
      <c r="L415" s="29">
        <v>0</v>
      </c>
      <c r="M415" s="30"/>
      <c r="N415" s="30"/>
    </row>
    <row r="416" spans="1:14" ht="13.5">
      <c r="A416" s="218" t="s">
        <v>136</v>
      </c>
      <c r="B416" s="219"/>
      <c r="C416" s="220"/>
      <c r="D416" s="5"/>
      <c r="E416" s="5"/>
      <c r="F416" s="5"/>
      <c r="G416" s="5"/>
      <c r="H416" s="5"/>
      <c r="I416" s="5"/>
      <c r="J416" s="5"/>
      <c r="K416" s="5"/>
      <c r="L416" s="5"/>
      <c r="M416" s="14"/>
      <c r="N416" s="14"/>
    </row>
    <row r="417" spans="1:14" ht="21" customHeight="1">
      <c r="A417" s="108"/>
      <c r="B417" s="111" t="s">
        <v>137</v>
      </c>
      <c r="C417" s="41" t="s">
        <v>22</v>
      </c>
      <c r="D417" s="6">
        <f>D422+D427+D432</f>
        <v>28948</v>
      </c>
      <c r="E417" s="6"/>
      <c r="F417" s="6">
        <f aca="true" t="shared" si="60" ref="F417:L417">F422+F427+F432</f>
        <v>9940.599999999999</v>
      </c>
      <c r="G417" s="6">
        <f t="shared" si="60"/>
        <v>0</v>
      </c>
      <c r="H417" s="6">
        <f t="shared" si="60"/>
        <v>0</v>
      </c>
      <c r="I417" s="6">
        <f t="shared" si="60"/>
        <v>27447</v>
      </c>
      <c r="J417" s="6">
        <f t="shared" si="60"/>
        <v>9569.599999999999</v>
      </c>
      <c r="K417" s="6">
        <f t="shared" si="60"/>
        <v>1501</v>
      </c>
      <c r="L417" s="6">
        <f t="shared" si="60"/>
        <v>371</v>
      </c>
      <c r="M417" s="14"/>
      <c r="N417" s="14"/>
    </row>
    <row r="418" spans="1:14" ht="21.75" customHeight="1">
      <c r="A418" s="109"/>
      <c r="B418" s="112"/>
      <c r="C418" s="41">
        <v>2013</v>
      </c>
      <c r="D418" s="6">
        <f>D423+D428+D433</f>
        <v>10873</v>
      </c>
      <c r="E418" s="6"/>
      <c r="F418" s="6">
        <f aca="true" t="shared" si="61" ref="F418:L418">F423+F428+F433</f>
        <v>3221</v>
      </c>
      <c r="G418" s="6">
        <f t="shared" si="61"/>
        <v>0</v>
      </c>
      <c r="H418" s="6">
        <f t="shared" si="61"/>
        <v>0</v>
      </c>
      <c r="I418" s="6">
        <f t="shared" si="61"/>
        <v>10502</v>
      </c>
      <c r="J418" s="6">
        <f t="shared" si="61"/>
        <v>2850</v>
      </c>
      <c r="K418" s="6">
        <f t="shared" si="61"/>
        <v>371</v>
      </c>
      <c r="L418" s="6">
        <f t="shared" si="61"/>
        <v>371</v>
      </c>
      <c r="M418" s="14"/>
      <c r="N418" s="14"/>
    </row>
    <row r="419" spans="1:14" ht="22.5" customHeight="1">
      <c r="A419" s="109"/>
      <c r="B419" s="112"/>
      <c r="C419" s="41">
        <v>2014</v>
      </c>
      <c r="D419" s="6">
        <f>D424+D429+D434</f>
        <v>8794</v>
      </c>
      <c r="E419" s="10"/>
      <c r="F419" s="6">
        <f aca="true" t="shared" si="62" ref="F419:L419">F424+F429+F434</f>
        <v>5203.8</v>
      </c>
      <c r="G419" s="6">
        <f t="shared" si="62"/>
        <v>0</v>
      </c>
      <c r="H419" s="6">
        <f t="shared" si="62"/>
        <v>0</v>
      </c>
      <c r="I419" s="6">
        <f t="shared" si="62"/>
        <v>8074</v>
      </c>
      <c r="J419" s="6">
        <f t="shared" si="62"/>
        <v>5203.8</v>
      </c>
      <c r="K419" s="6">
        <f t="shared" si="62"/>
        <v>720</v>
      </c>
      <c r="L419" s="6">
        <f t="shared" si="62"/>
        <v>0</v>
      </c>
      <c r="M419" s="14"/>
      <c r="N419" s="14"/>
    </row>
    <row r="420" spans="1:14" ht="22.5" customHeight="1">
      <c r="A420" s="109"/>
      <c r="B420" s="112"/>
      <c r="C420" s="41">
        <v>2015</v>
      </c>
      <c r="D420" s="76">
        <f>D425+D430+D435</f>
        <v>9281</v>
      </c>
      <c r="E420" s="45"/>
      <c r="F420" s="76">
        <f aca="true" t="shared" si="63" ref="F420:L420">F425+F430+F435</f>
        <v>1515.8</v>
      </c>
      <c r="G420" s="76">
        <f t="shared" si="63"/>
        <v>0</v>
      </c>
      <c r="H420" s="76">
        <f t="shared" si="63"/>
        <v>0</v>
      </c>
      <c r="I420" s="76">
        <f t="shared" si="63"/>
        <v>8871</v>
      </c>
      <c r="J420" s="76">
        <f t="shared" si="63"/>
        <v>1515.8</v>
      </c>
      <c r="K420" s="76">
        <f t="shared" si="63"/>
        <v>410</v>
      </c>
      <c r="L420" s="76">
        <f t="shared" si="63"/>
        <v>0</v>
      </c>
      <c r="M420" s="14"/>
      <c r="N420" s="14"/>
    </row>
    <row r="421" spans="1:14" ht="22.5" customHeight="1">
      <c r="A421" s="110"/>
      <c r="B421" s="113"/>
      <c r="C421" s="65">
        <v>2016</v>
      </c>
      <c r="D421" s="65">
        <v>11943</v>
      </c>
      <c r="E421" s="65"/>
      <c r="F421" s="65"/>
      <c r="G421" s="65">
        <v>3400</v>
      </c>
      <c r="H421" s="65"/>
      <c r="I421" s="65">
        <v>7693</v>
      </c>
      <c r="J421" s="65"/>
      <c r="K421" s="65">
        <v>850</v>
      </c>
      <c r="L421" s="65"/>
      <c r="M421" s="14"/>
      <c r="N421" s="14"/>
    </row>
    <row r="422" spans="1:14" s="22" customFormat="1" ht="18.75" customHeight="1">
      <c r="A422" s="102" t="s">
        <v>58</v>
      </c>
      <c r="B422" s="96" t="s">
        <v>138</v>
      </c>
      <c r="C422" s="42" t="s">
        <v>22</v>
      </c>
      <c r="D422" s="23">
        <f>D423+D424+D425</f>
        <v>23998</v>
      </c>
      <c r="E422" s="20"/>
      <c r="F422" s="23">
        <f aca="true" t="shared" si="64" ref="F422:L422">F423+F424+F425</f>
        <v>5886.4</v>
      </c>
      <c r="G422" s="23">
        <f t="shared" si="64"/>
        <v>0</v>
      </c>
      <c r="H422" s="23">
        <f t="shared" si="64"/>
        <v>0</v>
      </c>
      <c r="I422" s="23">
        <f t="shared" si="64"/>
        <v>23998</v>
      </c>
      <c r="J422" s="23">
        <f t="shared" si="64"/>
        <v>5886.4</v>
      </c>
      <c r="K422" s="23">
        <f t="shared" si="64"/>
        <v>0</v>
      </c>
      <c r="L422" s="23">
        <f t="shared" si="64"/>
        <v>0</v>
      </c>
      <c r="M422" s="21"/>
      <c r="N422" s="21"/>
    </row>
    <row r="423" spans="1:14" s="22" customFormat="1" ht="45.75" customHeight="1">
      <c r="A423" s="103"/>
      <c r="B423" s="97"/>
      <c r="C423" s="42">
        <v>2013</v>
      </c>
      <c r="D423" s="23">
        <v>8760</v>
      </c>
      <c r="E423" s="20"/>
      <c r="F423" s="20">
        <v>2701</v>
      </c>
      <c r="G423" s="23">
        <v>0</v>
      </c>
      <c r="H423" s="23">
        <v>0</v>
      </c>
      <c r="I423" s="23">
        <v>8760</v>
      </c>
      <c r="J423" s="23">
        <v>2701</v>
      </c>
      <c r="K423" s="23">
        <v>0</v>
      </c>
      <c r="L423" s="23">
        <v>0</v>
      </c>
      <c r="M423" s="21" t="s">
        <v>271</v>
      </c>
      <c r="N423" s="21"/>
    </row>
    <row r="424" spans="1:14" s="22" customFormat="1" ht="112.5" customHeight="1">
      <c r="A424" s="103"/>
      <c r="B424" s="97"/>
      <c r="C424" s="42">
        <v>2014</v>
      </c>
      <c r="D424" s="23">
        <v>7238</v>
      </c>
      <c r="E424" s="20">
        <f>G424+I424</f>
        <v>7238</v>
      </c>
      <c r="F424" s="20">
        <v>1790.7</v>
      </c>
      <c r="G424" s="23">
        <v>0</v>
      </c>
      <c r="H424" s="23">
        <v>0</v>
      </c>
      <c r="I424" s="23">
        <v>7238</v>
      </c>
      <c r="J424" s="23">
        <v>1790.7</v>
      </c>
      <c r="K424" s="23">
        <v>0</v>
      </c>
      <c r="L424" s="23">
        <v>0</v>
      </c>
      <c r="M424" s="21" t="s">
        <v>225</v>
      </c>
      <c r="N424" s="21"/>
    </row>
    <row r="425" spans="1:14" s="22" customFormat="1" ht="112.5" customHeight="1">
      <c r="A425" s="103"/>
      <c r="B425" s="97"/>
      <c r="C425" s="42">
        <v>2015</v>
      </c>
      <c r="D425" s="58">
        <v>8000</v>
      </c>
      <c r="E425" s="42"/>
      <c r="F425" s="58">
        <v>1394.7</v>
      </c>
      <c r="G425" s="58">
        <v>0</v>
      </c>
      <c r="H425" s="58">
        <v>0</v>
      </c>
      <c r="I425" s="58">
        <v>8000</v>
      </c>
      <c r="J425" s="58">
        <v>1394.7</v>
      </c>
      <c r="K425" s="58">
        <v>0</v>
      </c>
      <c r="L425" s="58">
        <v>0</v>
      </c>
      <c r="M425" s="69" t="s">
        <v>329</v>
      </c>
      <c r="N425" s="21"/>
    </row>
    <row r="426" spans="1:14" s="22" customFormat="1" ht="30.75" customHeight="1">
      <c r="A426" s="107"/>
      <c r="B426" s="98"/>
      <c r="C426" s="20">
        <v>2016</v>
      </c>
      <c r="D426" s="20">
        <v>6857</v>
      </c>
      <c r="E426" s="20"/>
      <c r="F426" s="20">
        <v>549</v>
      </c>
      <c r="G426" s="20"/>
      <c r="H426" s="20"/>
      <c r="I426" s="20">
        <v>6857</v>
      </c>
      <c r="J426" s="20">
        <v>549</v>
      </c>
      <c r="K426" s="20"/>
      <c r="L426" s="20"/>
      <c r="M426" s="262" t="s">
        <v>357</v>
      </c>
      <c r="N426" s="21"/>
    </row>
    <row r="427" spans="1:14" s="22" customFormat="1" ht="23.25" customHeight="1">
      <c r="A427" s="102" t="s">
        <v>5</v>
      </c>
      <c r="B427" s="96" t="s">
        <v>139</v>
      </c>
      <c r="C427" s="42" t="s">
        <v>22</v>
      </c>
      <c r="D427" s="23">
        <f>D428+D429+D430</f>
        <v>1501</v>
      </c>
      <c r="E427" s="20"/>
      <c r="F427" s="23">
        <f aca="true" t="shared" si="65" ref="F427:L427">F428+F429+F430</f>
        <v>2118.4</v>
      </c>
      <c r="G427" s="23">
        <f t="shared" si="65"/>
        <v>0</v>
      </c>
      <c r="H427" s="23">
        <f t="shared" si="65"/>
        <v>0</v>
      </c>
      <c r="I427" s="23">
        <f t="shared" si="65"/>
        <v>0</v>
      </c>
      <c r="J427" s="23">
        <f t="shared" si="65"/>
        <v>1747.4</v>
      </c>
      <c r="K427" s="23">
        <f t="shared" si="65"/>
        <v>1501</v>
      </c>
      <c r="L427" s="23">
        <f t="shared" si="65"/>
        <v>371</v>
      </c>
      <c r="M427" s="21"/>
      <c r="N427" s="21"/>
    </row>
    <row r="428" spans="1:14" s="22" customFormat="1" ht="75.75" customHeight="1">
      <c r="A428" s="103"/>
      <c r="B428" s="97"/>
      <c r="C428" s="42">
        <v>2013</v>
      </c>
      <c r="D428" s="23">
        <v>371</v>
      </c>
      <c r="E428" s="20"/>
      <c r="F428" s="20">
        <v>371</v>
      </c>
      <c r="G428" s="23">
        <v>0</v>
      </c>
      <c r="H428" s="23">
        <v>0</v>
      </c>
      <c r="I428" s="23">
        <v>0</v>
      </c>
      <c r="J428" s="23">
        <v>0</v>
      </c>
      <c r="K428" s="23">
        <v>371</v>
      </c>
      <c r="L428" s="23">
        <v>371</v>
      </c>
      <c r="M428" s="21" t="s">
        <v>272</v>
      </c>
      <c r="N428" s="21"/>
    </row>
    <row r="429" spans="1:14" s="22" customFormat="1" ht="42" customHeight="1">
      <c r="A429" s="103"/>
      <c r="B429" s="97"/>
      <c r="C429" s="42">
        <v>2014</v>
      </c>
      <c r="D429" s="23">
        <v>720</v>
      </c>
      <c r="E429" s="23"/>
      <c r="F429" s="23">
        <v>1747.4</v>
      </c>
      <c r="G429" s="23">
        <v>0</v>
      </c>
      <c r="H429" s="23">
        <v>0</v>
      </c>
      <c r="I429" s="23">
        <v>0</v>
      </c>
      <c r="J429" s="23">
        <v>1747.4</v>
      </c>
      <c r="K429" s="23">
        <v>720</v>
      </c>
      <c r="L429" s="23">
        <v>0</v>
      </c>
      <c r="M429" s="21" t="s">
        <v>226</v>
      </c>
      <c r="N429" s="21"/>
    </row>
    <row r="430" spans="1:14" s="22" customFormat="1" ht="42" customHeight="1">
      <c r="A430" s="103"/>
      <c r="B430" s="97"/>
      <c r="C430" s="42">
        <v>2015</v>
      </c>
      <c r="D430" s="58">
        <v>410</v>
      </c>
      <c r="E430" s="58"/>
      <c r="F430" s="58">
        <v>0</v>
      </c>
      <c r="G430" s="90">
        <v>0</v>
      </c>
      <c r="H430" s="90">
        <v>0</v>
      </c>
      <c r="I430" s="90">
        <v>0</v>
      </c>
      <c r="J430" s="58">
        <v>0</v>
      </c>
      <c r="K430" s="58">
        <v>410</v>
      </c>
      <c r="L430" s="58">
        <v>0</v>
      </c>
      <c r="M430" s="21"/>
      <c r="N430" s="21"/>
    </row>
    <row r="431" spans="1:14" s="22" customFormat="1" ht="23.25" customHeight="1">
      <c r="A431" s="107"/>
      <c r="B431" s="98"/>
      <c r="C431" s="20">
        <v>2016</v>
      </c>
      <c r="D431" s="20">
        <v>850</v>
      </c>
      <c r="E431" s="20"/>
      <c r="F431" s="20">
        <v>0</v>
      </c>
      <c r="G431" s="90">
        <v>0</v>
      </c>
      <c r="H431" s="90">
        <v>0</v>
      </c>
      <c r="I431" s="90">
        <v>0</v>
      </c>
      <c r="J431" s="20">
        <v>0</v>
      </c>
      <c r="K431" s="20">
        <v>850</v>
      </c>
      <c r="L431" s="20">
        <v>0</v>
      </c>
      <c r="M431" s="21"/>
      <c r="N431" s="21"/>
    </row>
    <row r="432" spans="1:14" s="22" customFormat="1" ht="21.75" customHeight="1">
      <c r="A432" s="102" t="s">
        <v>6</v>
      </c>
      <c r="B432" s="96" t="s">
        <v>140</v>
      </c>
      <c r="C432" s="42" t="s">
        <v>22</v>
      </c>
      <c r="D432" s="23">
        <f>D433+D434+D435</f>
        <v>3449</v>
      </c>
      <c r="E432" s="23"/>
      <c r="F432" s="23">
        <f aca="true" t="shared" si="66" ref="F432:L432">F433+F434+F435</f>
        <v>1935.8</v>
      </c>
      <c r="G432" s="23">
        <f t="shared" si="66"/>
        <v>0</v>
      </c>
      <c r="H432" s="23">
        <f t="shared" si="66"/>
        <v>0</v>
      </c>
      <c r="I432" s="23">
        <f t="shared" si="66"/>
        <v>3449</v>
      </c>
      <c r="J432" s="23">
        <f t="shared" si="66"/>
        <v>1935.8</v>
      </c>
      <c r="K432" s="23">
        <f t="shared" si="66"/>
        <v>0</v>
      </c>
      <c r="L432" s="23">
        <f t="shared" si="66"/>
        <v>0</v>
      </c>
      <c r="M432" s="21"/>
      <c r="N432" s="21"/>
    </row>
    <row r="433" spans="1:14" s="22" customFormat="1" ht="48.75" customHeight="1">
      <c r="A433" s="103"/>
      <c r="B433" s="97"/>
      <c r="C433" s="42">
        <v>2013</v>
      </c>
      <c r="D433" s="23">
        <v>1742</v>
      </c>
      <c r="E433" s="23"/>
      <c r="F433" s="23">
        <v>149</v>
      </c>
      <c r="G433" s="23">
        <v>0</v>
      </c>
      <c r="H433" s="23">
        <v>0</v>
      </c>
      <c r="I433" s="23">
        <v>1742</v>
      </c>
      <c r="J433" s="23">
        <v>149</v>
      </c>
      <c r="K433" s="23">
        <v>0</v>
      </c>
      <c r="L433" s="23">
        <v>0</v>
      </c>
      <c r="M433" s="21" t="s">
        <v>271</v>
      </c>
      <c r="N433" s="21"/>
    </row>
    <row r="434" spans="1:14" s="22" customFormat="1" ht="84" customHeight="1">
      <c r="A434" s="103"/>
      <c r="B434" s="97"/>
      <c r="C434" s="42">
        <v>2014</v>
      </c>
      <c r="D434" s="23">
        <v>836</v>
      </c>
      <c r="E434" s="23">
        <v>836</v>
      </c>
      <c r="F434" s="23">
        <v>1665.7</v>
      </c>
      <c r="G434" s="23">
        <v>0</v>
      </c>
      <c r="H434" s="23">
        <v>0</v>
      </c>
      <c r="I434" s="23">
        <v>836</v>
      </c>
      <c r="J434" s="23">
        <v>1665.7</v>
      </c>
      <c r="K434" s="23">
        <v>0</v>
      </c>
      <c r="L434" s="23">
        <v>0</v>
      </c>
      <c r="M434" s="21" t="s">
        <v>227</v>
      </c>
      <c r="N434" s="21"/>
    </row>
    <row r="435" spans="1:14" s="22" customFormat="1" ht="84" customHeight="1">
      <c r="A435" s="103"/>
      <c r="B435" s="97"/>
      <c r="C435" s="31">
        <v>2015</v>
      </c>
      <c r="D435" s="58">
        <v>871</v>
      </c>
      <c r="E435" s="58"/>
      <c r="F435" s="58">
        <v>121.1</v>
      </c>
      <c r="G435" s="58">
        <v>0</v>
      </c>
      <c r="H435" s="58">
        <v>0</v>
      </c>
      <c r="I435" s="58">
        <v>871</v>
      </c>
      <c r="J435" s="58">
        <v>121.1</v>
      </c>
      <c r="K435" s="58">
        <v>0</v>
      </c>
      <c r="L435" s="58">
        <v>0</v>
      </c>
      <c r="M435" s="69" t="s">
        <v>330</v>
      </c>
      <c r="N435" s="21"/>
    </row>
    <row r="436" spans="1:14" s="22" customFormat="1" ht="51" customHeight="1">
      <c r="A436" s="107"/>
      <c r="B436" s="98"/>
      <c r="C436" s="20">
        <v>2016</v>
      </c>
      <c r="D436" s="20">
        <v>4236</v>
      </c>
      <c r="E436" s="20"/>
      <c r="F436" s="20">
        <v>1578</v>
      </c>
      <c r="G436" s="20">
        <v>3400</v>
      </c>
      <c r="H436" s="20"/>
      <c r="I436" s="20">
        <v>836</v>
      </c>
      <c r="J436" s="20">
        <v>1578</v>
      </c>
      <c r="K436" s="20"/>
      <c r="L436" s="20"/>
      <c r="M436" s="262" t="s">
        <v>330</v>
      </c>
      <c r="N436" s="21"/>
    </row>
    <row r="437" spans="1:14" ht="13.5">
      <c r="A437" s="218" t="s">
        <v>141</v>
      </c>
      <c r="B437" s="219"/>
      <c r="C437" s="220"/>
      <c r="D437" s="5"/>
      <c r="E437" s="5"/>
      <c r="F437" s="5"/>
      <c r="G437" s="5"/>
      <c r="H437" s="5"/>
      <c r="I437" s="5"/>
      <c r="J437" s="5"/>
      <c r="K437" s="5"/>
      <c r="L437" s="5"/>
      <c r="M437" s="14"/>
      <c r="N437" s="14"/>
    </row>
    <row r="438" spans="1:14" ht="17.25" customHeight="1">
      <c r="A438" s="108"/>
      <c r="B438" s="111" t="s">
        <v>142</v>
      </c>
      <c r="C438" s="45" t="s">
        <v>22</v>
      </c>
      <c r="D438" s="6">
        <v>6256</v>
      </c>
      <c r="E438" s="6">
        <v>2176</v>
      </c>
      <c r="F438" s="6">
        <v>3534</v>
      </c>
      <c r="G438" s="6">
        <v>0</v>
      </c>
      <c r="H438" s="6">
        <v>321.4</v>
      </c>
      <c r="I438" s="6">
        <v>2176</v>
      </c>
      <c r="J438" s="6">
        <v>713</v>
      </c>
      <c r="K438" s="6">
        <v>4080</v>
      </c>
      <c r="L438" s="6">
        <v>2500</v>
      </c>
      <c r="M438" s="14"/>
      <c r="N438" s="14"/>
    </row>
    <row r="439" spans="1:14" ht="15" customHeight="1">
      <c r="A439" s="109"/>
      <c r="B439" s="112"/>
      <c r="C439" s="45">
        <v>2013</v>
      </c>
      <c r="D439" s="6">
        <v>0</v>
      </c>
      <c r="E439" s="6"/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14"/>
      <c r="N439" s="14"/>
    </row>
    <row r="440" spans="1:14" ht="15.75" customHeight="1">
      <c r="A440" s="109"/>
      <c r="B440" s="112"/>
      <c r="C440" s="45">
        <v>2014</v>
      </c>
      <c r="D440" s="6">
        <v>6256</v>
      </c>
      <c r="E440" s="6">
        <v>2176</v>
      </c>
      <c r="F440" s="6">
        <v>3534</v>
      </c>
      <c r="G440" s="6">
        <v>0</v>
      </c>
      <c r="H440" s="6">
        <v>321.4</v>
      </c>
      <c r="I440" s="6">
        <v>2176</v>
      </c>
      <c r="J440" s="6">
        <v>713</v>
      </c>
      <c r="K440" s="6">
        <v>4080</v>
      </c>
      <c r="L440" s="6">
        <v>2500</v>
      </c>
      <c r="M440" s="14"/>
      <c r="N440" s="14"/>
    </row>
    <row r="441" spans="1:14" ht="15.75" customHeight="1">
      <c r="A441" s="109"/>
      <c r="B441" s="112"/>
      <c r="C441" s="45">
        <v>2015</v>
      </c>
      <c r="D441" s="76">
        <v>6771.2</v>
      </c>
      <c r="E441" s="76"/>
      <c r="F441" s="76">
        <v>146.1</v>
      </c>
      <c r="G441" s="76">
        <v>0</v>
      </c>
      <c r="H441" s="76">
        <v>0</v>
      </c>
      <c r="I441" s="76">
        <v>2355.2</v>
      </c>
      <c r="J441" s="76">
        <v>146.1</v>
      </c>
      <c r="K441" s="76">
        <v>4416</v>
      </c>
      <c r="L441" s="76">
        <v>0</v>
      </c>
      <c r="M441" s="14"/>
      <c r="N441" s="14"/>
    </row>
    <row r="442" spans="1:14" ht="19.5" customHeight="1">
      <c r="A442" s="110"/>
      <c r="B442" s="113"/>
      <c r="C442" s="65">
        <v>2016</v>
      </c>
      <c r="D442" s="65">
        <v>7728</v>
      </c>
      <c r="E442" s="65"/>
      <c r="F442" s="65"/>
      <c r="G442" s="65">
        <v>1638</v>
      </c>
      <c r="H442" s="65"/>
      <c r="I442" s="65">
        <v>5040</v>
      </c>
      <c r="J442" s="65"/>
      <c r="K442" s="65"/>
      <c r="L442" s="65"/>
      <c r="M442" s="14"/>
      <c r="N442" s="14"/>
    </row>
    <row r="443" spans="1:14" s="22" customFormat="1" ht="20.25" customHeight="1">
      <c r="A443" s="102" t="s">
        <v>4</v>
      </c>
      <c r="B443" s="129" t="s">
        <v>312</v>
      </c>
      <c r="C443" s="42" t="s">
        <v>22</v>
      </c>
      <c r="D443" s="23">
        <v>6256</v>
      </c>
      <c r="E443" s="23">
        <v>2176</v>
      </c>
      <c r="F443" s="23">
        <v>3534</v>
      </c>
      <c r="G443" s="23">
        <v>0</v>
      </c>
      <c r="H443" s="23">
        <v>321.4</v>
      </c>
      <c r="I443" s="23">
        <v>2176</v>
      </c>
      <c r="J443" s="23">
        <v>713</v>
      </c>
      <c r="K443" s="23">
        <v>4080</v>
      </c>
      <c r="L443" s="23">
        <v>2500</v>
      </c>
      <c r="M443" s="21"/>
      <c r="N443" s="21"/>
    </row>
    <row r="444" spans="1:14" s="22" customFormat="1" ht="21" customHeight="1">
      <c r="A444" s="103"/>
      <c r="B444" s="130"/>
      <c r="C444" s="42">
        <v>2013</v>
      </c>
      <c r="D444" s="23">
        <v>0</v>
      </c>
      <c r="E444" s="23"/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1"/>
      <c r="N444" s="21"/>
    </row>
    <row r="445" spans="1:14" s="22" customFormat="1" ht="91.5" customHeight="1">
      <c r="A445" s="103"/>
      <c r="B445" s="130"/>
      <c r="C445" s="42">
        <v>2014</v>
      </c>
      <c r="D445" s="23">
        <v>6256</v>
      </c>
      <c r="E445" s="23">
        <v>2176</v>
      </c>
      <c r="F445" s="23">
        <v>3534</v>
      </c>
      <c r="G445" s="23">
        <v>0</v>
      </c>
      <c r="H445" s="23">
        <v>321.4</v>
      </c>
      <c r="I445" s="23">
        <v>2176</v>
      </c>
      <c r="J445" s="23">
        <v>713</v>
      </c>
      <c r="K445" s="23">
        <v>4080</v>
      </c>
      <c r="L445" s="23">
        <v>2500</v>
      </c>
      <c r="M445" s="21" t="s">
        <v>229</v>
      </c>
      <c r="N445" s="21"/>
    </row>
    <row r="446" spans="1:14" s="22" customFormat="1" ht="75.75" customHeight="1">
      <c r="A446" s="103"/>
      <c r="B446" s="130"/>
      <c r="C446" s="20">
        <v>2015</v>
      </c>
      <c r="D446" s="23">
        <v>6771.2</v>
      </c>
      <c r="E446" s="23"/>
      <c r="F446" s="23">
        <v>146.1</v>
      </c>
      <c r="G446" s="23">
        <v>0</v>
      </c>
      <c r="H446" s="23">
        <v>0</v>
      </c>
      <c r="I446" s="23">
        <v>2355.2</v>
      </c>
      <c r="J446" s="23">
        <v>146.1</v>
      </c>
      <c r="K446" s="23">
        <v>4416</v>
      </c>
      <c r="L446" s="23">
        <v>0</v>
      </c>
      <c r="M446" s="21" t="s">
        <v>313</v>
      </c>
      <c r="N446" s="21"/>
    </row>
    <row r="447" spans="1:14" s="22" customFormat="1" ht="39.75" customHeight="1">
      <c r="A447" s="107"/>
      <c r="B447" s="131"/>
      <c r="C447" s="56">
        <v>2016</v>
      </c>
      <c r="D447" s="65">
        <v>7728</v>
      </c>
      <c r="E447" s="65"/>
      <c r="F447" s="65">
        <v>0</v>
      </c>
      <c r="G447" s="65">
        <v>1638</v>
      </c>
      <c r="H447" s="65">
        <v>0</v>
      </c>
      <c r="I447" s="65">
        <v>5040</v>
      </c>
      <c r="J447" s="21">
        <v>0</v>
      </c>
      <c r="K447" s="21">
        <v>0</v>
      </c>
      <c r="L447" s="21"/>
      <c r="M447" s="21"/>
      <c r="N447" s="21"/>
    </row>
    <row r="448" spans="1:14" s="22" customFormat="1" ht="13.5">
      <c r="A448" s="117" t="s">
        <v>143</v>
      </c>
      <c r="B448" s="118"/>
      <c r="C448" s="119"/>
      <c r="D448" s="27"/>
      <c r="E448" s="27"/>
      <c r="F448" s="27"/>
      <c r="G448" s="27"/>
      <c r="H448" s="27"/>
      <c r="I448" s="27"/>
      <c r="J448" s="27"/>
      <c r="K448" s="27"/>
      <c r="L448" s="27"/>
      <c r="M448" s="30"/>
      <c r="N448" s="21"/>
    </row>
    <row r="449" spans="1:14" ht="23.25" customHeight="1">
      <c r="A449" s="108"/>
      <c r="B449" s="126" t="s">
        <v>144</v>
      </c>
      <c r="C449" s="45" t="s">
        <v>22</v>
      </c>
      <c r="D449" s="6">
        <f>D454+D459+D464+D469+D474+D479+D483+D488+D493</f>
        <v>59531</v>
      </c>
      <c r="E449" s="6"/>
      <c r="F449" s="6">
        <f aca="true" t="shared" si="67" ref="F449:L449">F454+F459+F464+F469+F474+F479+F483+F488+F493</f>
        <v>29762.2</v>
      </c>
      <c r="G449" s="6">
        <f t="shared" si="67"/>
        <v>50938</v>
      </c>
      <c r="H449" s="6">
        <f t="shared" si="67"/>
        <v>23938</v>
      </c>
      <c r="I449" s="6">
        <f t="shared" si="67"/>
        <v>8593</v>
      </c>
      <c r="J449" s="6">
        <f t="shared" si="67"/>
        <v>5824.2</v>
      </c>
      <c r="K449" s="6">
        <f t="shared" si="67"/>
        <v>0</v>
      </c>
      <c r="L449" s="6">
        <f t="shared" si="67"/>
        <v>0</v>
      </c>
      <c r="M449" s="15"/>
      <c r="N449" s="14"/>
    </row>
    <row r="450" spans="1:14" ht="21" customHeight="1">
      <c r="A450" s="109"/>
      <c r="B450" s="127"/>
      <c r="C450" s="45">
        <v>2013</v>
      </c>
      <c r="D450" s="6">
        <f>D455+D460+D465+D470+D475+D480+D484+D489+D494</f>
        <v>10531</v>
      </c>
      <c r="E450" s="6"/>
      <c r="F450" s="6">
        <f aca="true" t="shared" si="68" ref="F450:L450">F455+F460+F465+F470+F475+F480+F484+F489+F494</f>
        <v>5749</v>
      </c>
      <c r="G450" s="6">
        <f t="shared" si="68"/>
        <v>6838</v>
      </c>
      <c r="H450" s="6">
        <f t="shared" si="68"/>
        <v>3651</v>
      </c>
      <c r="I450" s="6">
        <f t="shared" si="68"/>
        <v>3693</v>
      </c>
      <c r="J450" s="6">
        <f t="shared" si="68"/>
        <v>2098</v>
      </c>
      <c r="K450" s="6">
        <f t="shared" si="68"/>
        <v>0</v>
      </c>
      <c r="L450" s="6">
        <f t="shared" si="68"/>
        <v>0</v>
      </c>
      <c r="M450" s="15"/>
      <c r="N450" s="14"/>
    </row>
    <row r="451" spans="1:14" ht="22.5" customHeight="1">
      <c r="A451" s="109"/>
      <c r="B451" s="127"/>
      <c r="C451" s="45">
        <v>2014</v>
      </c>
      <c r="D451" s="6">
        <f>D456+D461+D466+D471+D476+D481+D485+D490+D495</f>
        <v>21000</v>
      </c>
      <c r="E451" s="6"/>
      <c r="F451" s="6">
        <f aca="true" t="shared" si="69" ref="F451:L451">F456+F461+F466+F471+F476+F481+F485+F490+F495</f>
        <v>23888</v>
      </c>
      <c r="G451" s="6">
        <f t="shared" si="69"/>
        <v>18900</v>
      </c>
      <c r="H451" s="6">
        <f t="shared" si="69"/>
        <v>20287</v>
      </c>
      <c r="I451" s="6">
        <f t="shared" si="69"/>
        <v>2100</v>
      </c>
      <c r="J451" s="6">
        <f t="shared" si="69"/>
        <v>3601</v>
      </c>
      <c r="K451" s="6">
        <f t="shared" si="69"/>
        <v>0</v>
      </c>
      <c r="L451" s="6">
        <f t="shared" si="69"/>
        <v>0</v>
      </c>
      <c r="M451" s="15"/>
      <c r="N451" s="14"/>
    </row>
    <row r="452" spans="1:14" ht="22.5" customHeight="1">
      <c r="A452" s="109"/>
      <c r="B452" s="127"/>
      <c r="C452" s="45">
        <v>2015</v>
      </c>
      <c r="D452" s="76">
        <f>D457+D462+D467+D472+D477+D482+D486+D491+D496</f>
        <v>28000</v>
      </c>
      <c r="E452" s="76"/>
      <c r="F452" s="76">
        <f aca="true" t="shared" si="70" ref="F452:L452">F457+F462+F467+F472+F477+F482+F486+F491+F496</f>
        <v>125.2</v>
      </c>
      <c r="G452" s="76">
        <f t="shared" si="70"/>
        <v>25200</v>
      </c>
      <c r="H452" s="76">
        <f t="shared" si="70"/>
        <v>0</v>
      </c>
      <c r="I452" s="76">
        <f t="shared" si="70"/>
        <v>2800</v>
      </c>
      <c r="J452" s="76">
        <f t="shared" si="70"/>
        <v>125.2</v>
      </c>
      <c r="K452" s="76">
        <f t="shared" si="70"/>
        <v>0</v>
      </c>
      <c r="L452" s="76">
        <f t="shared" si="70"/>
        <v>0</v>
      </c>
      <c r="M452" s="15"/>
      <c r="N452" s="14"/>
    </row>
    <row r="453" spans="1:14" ht="22.5" customHeight="1">
      <c r="A453" s="110"/>
      <c r="B453" s="128"/>
      <c r="C453" s="65">
        <v>2016</v>
      </c>
      <c r="D453" s="65">
        <v>0</v>
      </c>
      <c r="E453" s="65"/>
      <c r="F453" s="65"/>
      <c r="G453" s="65">
        <v>0</v>
      </c>
      <c r="H453" s="65"/>
      <c r="I453" s="65">
        <v>0</v>
      </c>
      <c r="J453" s="14"/>
      <c r="K453" s="14"/>
      <c r="L453" s="14"/>
      <c r="M453" s="15"/>
      <c r="N453" s="14"/>
    </row>
    <row r="454" spans="1:14" s="22" customFormat="1" ht="22.5" customHeight="1">
      <c r="A454" s="104" t="s">
        <v>58</v>
      </c>
      <c r="B454" s="132" t="s">
        <v>145</v>
      </c>
      <c r="C454" s="40" t="s">
        <v>22</v>
      </c>
      <c r="D454" s="27">
        <v>574</v>
      </c>
      <c r="E454" s="27"/>
      <c r="F454" s="27">
        <v>574</v>
      </c>
      <c r="G454" s="27">
        <v>545</v>
      </c>
      <c r="H454" s="27">
        <v>545</v>
      </c>
      <c r="I454" s="27">
        <v>29</v>
      </c>
      <c r="J454" s="27">
        <v>29</v>
      </c>
      <c r="K454" s="27">
        <v>0</v>
      </c>
      <c r="L454" s="27">
        <v>0</v>
      </c>
      <c r="M454" s="34"/>
      <c r="N454" s="21"/>
    </row>
    <row r="455" spans="1:14" s="22" customFormat="1" ht="40.5" customHeight="1">
      <c r="A455" s="105"/>
      <c r="B455" s="133"/>
      <c r="C455" s="29">
        <v>2013</v>
      </c>
      <c r="D455" s="27">
        <v>574</v>
      </c>
      <c r="E455" s="27"/>
      <c r="F455" s="27">
        <v>574</v>
      </c>
      <c r="G455" s="27">
        <v>545</v>
      </c>
      <c r="H455" s="27">
        <v>545</v>
      </c>
      <c r="I455" s="27">
        <v>29</v>
      </c>
      <c r="J455" s="27">
        <v>29</v>
      </c>
      <c r="K455" s="27">
        <v>0</v>
      </c>
      <c r="L455" s="27">
        <v>0</v>
      </c>
      <c r="M455" s="123" t="s">
        <v>228</v>
      </c>
      <c r="N455" s="21"/>
    </row>
    <row r="456" spans="1:14" s="22" customFormat="1" ht="18.75" customHeight="1">
      <c r="A456" s="105"/>
      <c r="B456" s="133"/>
      <c r="C456" s="29">
        <v>2014</v>
      </c>
      <c r="D456" s="27">
        <v>0</v>
      </c>
      <c r="E456" s="27"/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124"/>
      <c r="N456" s="21"/>
    </row>
    <row r="457" spans="1:14" s="22" customFormat="1" ht="18.75" customHeight="1">
      <c r="A457" s="105"/>
      <c r="B457" s="133"/>
      <c r="C457" s="29">
        <v>2015</v>
      </c>
      <c r="D457" s="27">
        <v>0</v>
      </c>
      <c r="E457" s="27"/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124"/>
      <c r="N457" s="21"/>
    </row>
    <row r="458" spans="1:14" s="22" customFormat="1" ht="28.5" customHeight="1">
      <c r="A458" s="106"/>
      <c r="B458" s="134"/>
      <c r="C458" s="56">
        <v>2016</v>
      </c>
      <c r="D458" s="56">
        <v>0</v>
      </c>
      <c r="E458" s="56"/>
      <c r="F458" s="56">
        <v>0</v>
      </c>
      <c r="G458" s="56">
        <v>0</v>
      </c>
      <c r="H458" s="56">
        <v>0</v>
      </c>
      <c r="I458" s="56">
        <v>0</v>
      </c>
      <c r="J458" s="56">
        <v>0</v>
      </c>
      <c r="K458" s="56">
        <v>0</v>
      </c>
      <c r="L458" s="56">
        <v>0</v>
      </c>
      <c r="M458" s="125"/>
      <c r="N458" s="21"/>
    </row>
    <row r="459" spans="1:14" s="22" customFormat="1" ht="17.25" customHeight="1">
      <c r="A459" s="104" t="s">
        <v>63</v>
      </c>
      <c r="B459" s="114" t="s">
        <v>146</v>
      </c>
      <c r="C459" s="29" t="s">
        <v>22</v>
      </c>
      <c r="D459" s="27">
        <v>4001</v>
      </c>
      <c r="E459" s="27"/>
      <c r="F459" s="27">
        <f>F460+F461</f>
        <v>2106</v>
      </c>
      <c r="G459" s="27">
        <v>3800</v>
      </c>
      <c r="H459" s="27">
        <f>H460+H461</f>
        <v>2000</v>
      </c>
      <c r="I459" s="27">
        <v>201</v>
      </c>
      <c r="J459" s="27">
        <v>106</v>
      </c>
      <c r="K459" s="27">
        <v>0</v>
      </c>
      <c r="L459" s="27">
        <v>0</v>
      </c>
      <c r="M459" s="30"/>
      <c r="N459" s="21"/>
    </row>
    <row r="460" spans="1:14" s="22" customFormat="1" ht="18.75" customHeight="1">
      <c r="A460" s="105"/>
      <c r="B460" s="115"/>
      <c r="C460" s="29">
        <v>2013</v>
      </c>
      <c r="D460" s="27">
        <v>4001</v>
      </c>
      <c r="E460" s="27"/>
      <c r="F460" s="27">
        <v>719</v>
      </c>
      <c r="G460" s="27">
        <v>3800</v>
      </c>
      <c r="H460" s="27">
        <v>613</v>
      </c>
      <c r="I460" s="27">
        <v>201</v>
      </c>
      <c r="J460" s="27">
        <v>106</v>
      </c>
      <c r="K460" s="27">
        <v>0</v>
      </c>
      <c r="L460" s="27">
        <v>0</v>
      </c>
      <c r="M460" s="30" t="s">
        <v>228</v>
      </c>
      <c r="N460" s="21"/>
    </row>
    <row r="461" spans="1:14" s="22" customFormat="1" ht="45" customHeight="1">
      <c r="A461" s="105"/>
      <c r="B461" s="115"/>
      <c r="C461" s="29">
        <v>2014</v>
      </c>
      <c r="D461" s="27">
        <v>0</v>
      </c>
      <c r="E461" s="27"/>
      <c r="F461" s="27">
        <v>1387</v>
      </c>
      <c r="G461" s="27">
        <v>0</v>
      </c>
      <c r="H461" s="27">
        <v>1387</v>
      </c>
      <c r="I461" s="27">
        <v>0</v>
      </c>
      <c r="J461" s="27">
        <v>0</v>
      </c>
      <c r="K461" s="27">
        <v>0</v>
      </c>
      <c r="L461" s="27">
        <v>0</v>
      </c>
      <c r="M461" s="30" t="s">
        <v>314</v>
      </c>
      <c r="N461" s="21"/>
    </row>
    <row r="462" spans="1:14" s="22" customFormat="1" ht="45" customHeight="1">
      <c r="A462" s="105"/>
      <c r="B462" s="115"/>
      <c r="C462" s="29">
        <v>2015</v>
      </c>
      <c r="D462" s="27">
        <v>0</v>
      </c>
      <c r="E462" s="27"/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30"/>
      <c r="N462" s="21"/>
    </row>
    <row r="463" spans="1:14" s="22" customFormat="1" ht="26.25" customHeight="1">
      <c r="A463" s="106"/>
      <c r="B463" s="116"/>
      <c r="C463" s="56">
        <v>2016</v>
      </c>
      <c r="D463" s="27">
        <v>0</v>
      </c>
      <c r="E463" s="27"/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30"/>
      <c r="N463" s="21"/>
    </row>
    <row r="464" spans="1:14" s="22" customFormat="1" ht="26.25" customHeight="1">
      <c r="A464" s="104" t="s">
        <v>147</v>
      </c>
      <c r="B464" s="96" t="s">
        <v>148</v>
      </c>
      <c r="C464" s="29" t="s">
        <v>22</v>
      </c>
      <c r="D464" s="23">
        <v>984</v>
      </c>
      <c r="E464" s="23"/>
      <c r="F464" s="23">
        <v>984</v>
      </c>
      <c r="G464" s="23">
        <v>934</v>
      </c>
      <c r="H464" s="23">
        <v>934</v>
      </c>
      <c r="I464" s="23">
        <v>50</v>
      </c>
      <c r="J464" s="23">
        <v>50</v>
      </c>
      <c r="K464" s="23">
        <v>0</v>
      </c>
      <c r="L464" s="23">
        <v>0</v>
      </c>
      <c r="M464" s="30"/>
      <c r="N464" s="21"/>
    </row>
    <row r="465" spans="1:14" s="22" customFormat="1" ht="27.75" customHeight="1">
      <c r="A465" s="105"/>
      <c r="B465" s="97"/>
      <c r="C465" s="20">
        <v>2013</v>
      </c>
      <c r="D465" s="23">
        <v>984</v>
      </c>
      <c r="E465" s="23"/>
      <c r="F465" s="23">
        <v>984</v>
      </c>
      <c r="G465" s="23">
        <v>934</v>
      </c>
      <c r="H465" s="23">
        <v>934</v>
      </c>
      <c r="I465" s="23">
        <v>50</v>
      </c>
      <c r="J465" s="23">
        <v>50</v>
      </c>
      <c r="K465" s="23">
        <v>0</v>
      </c>
      <c r="L465" s="23">
        <v>0</v>
      </c>
      <c r="M465" s="21" t="s">
        <v>228</v>
      </c>
      <c r="N465" s="21"/>
    </row>
    <row r="466" spans="1:14" s="22" customFormat="1" ht="24" customHeight="1">
      <c r="A466" s="105"/>
      <c r="B466" s="97"/>
      <c r="C466" s="20">
        <v>2014</v>
      </c>
      <c r="D466" s="23">
        <v>0</v>
      </c>
      <c r="E466" s="23"/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1"/>
      <c r="N466" s="21"/>
    </row>
    <row r="467" spans="1:14" s="22" customFormat="1" ht="24" customHeight="1">
      <c r="A467" s="105"/>
      <c r="B467" s="97"/>
      <c r="C467" s="20">
        <v>2015</v>
      </c>
      <c r="D467" s="23">
        <v>0</v>
      </c>
      <c r="E467" s="23"/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1"/>
      <c r="N467" s="21"/>
    </row>
    <row r="468" spans="1:14" s="22" customFormat="1" ht="26.25" customHeight="1">
      <c r="A468" s="106"/>
      <c r="B468" s="98"/>
      <c r="C468" s="56">
        <v>2016</v>
      </c>
      <c r="D468" s="57">
        <v>0</v>
      </c>
      <c r="E468" s="57"/>
      <c r="F468" s="57">
        <v>0</v>
      </c>
      <c r="G468" s="57">
        <v>0</v>
      </c>
      <c r="H468" s="57">
        <v>0</v>
      </c>
      <c r="I468" s="57">
        <v>0</v>
      </c>
      <c r="J468" s="57">
        <v>0</v>
      </c>
      <c r="K468" s="57">
        <v>0</v>
      </c>
      <c r="L468" s="57">
        <v>0</v>
      </c>
      <c r="M468" s="21"/>
      <c r="N468" s="21"/>
    </row>
    <row r="469" spans="1:14" s="22" customFormat="1" ht="20.25" customHeight="1">
      <c r="A469" s="104" t="s">
        <v>47</v>
      </c>
      <c r="B469" s="129" t="s">
        <v>149</v>
      </c>
      <c r="C469" s="20" t="s">
        <v>22</v>
      </c>
      <c r="D469" s="23">
        <v>1830</v>
      </c>
      <c r="E469" s="23"/>
      <c r="F469" s="23">
        <v>1830</v>
      </c>
      <c r="G469" s="23">
        <v>0</v>
      </c>
      <c r="H469" s="23">
        <v>0</v>
      </c>
      <c r="I469" s="23">
        <v>1830</v>
      </c>
      <c r="J469" s="23">
        <v>1830</v>
      </c>
      <c r="K469" s="23">
        <v>0</v>
      </c>
      <c r="L469" s="23">
        <v>0</v>
      </c>
      <c r="M469" s="21"/>
      <c r="N469" s="21"/>
    </row>
    <row r="470" spans="1:14" s="22" customFormat="1" ht="18.75" customHeight="1">
      <c r="A470" s="105"/>
      <c r="B470" s="130"/>
      <c r="C470" s="20">
        <v>2013</v>
      </c>
      <c r="D470" s="23">
        <v>1830</v>
      </c>
      <c r="E470" s="23"/>
      <c r="F470" s="23">
        <v>1830</v>
      </c>
      <c r="G470" s="23">
        <v>0</v>
      </c>
      <c r="H470" s="23">
        <v>0</v>
      </c>
      <c r="I470" s="23">
        <v>1830</v>
      </c>
      <c r="J470" s="23">
        <v>1830</v>
      </c>
      <c r="K470" s="23">
        <v>0</v>
      </c>
      <c r="L470" s="23">
        <v>0</v>
      </c>
      <c r="M470" s="21" t="s">
        <v>228</v>
      </c>
      <c r="N470" s="21"/>
    </row>
    <row r="471" spans="1:14" s="22" customFormat="1" ht="18.75" customHeight="1">
      <c r="A471" s="105"/>
      <c r="B471" s="130"/>
      <c r="C471" s="20">
        <v>2014</v>
      </c>
      <c r="D471" s="23">
        <v>0</v>
      </c>
      <c r="E471" s="23"/>
      <c r="F471" s="23">
        <v>0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1"/>
      <c r="N471" s="21"/>
    </row>
    <row r="472" spans="1:14" s="22" customFormat="1" ht="18.75" customHeight="1">
      <c r="A472" s="105"/>
      <c r="B472" s="130"/>
      <c r="C472" s="20">
        <v>2015</v>
      </c>
      <c r="D472" s="23">
        <v>0</v>
      </c>
      <c r="E472" s="23"/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1"/>
      <c r="N472" s="21"/>
    </row>
    <row r="473" spans="1:14" s="22" customFormat="1" ht="21" customHeight="1">
      <c r="A473" s="106"/>
      <c r="B473" s="131"/>
      <c r="C473" s="56">
        <v>2016</v>
      </c>
      <c r="D473" s="57">
        <v>0</v>
      </c>
      <c r="E473" s="57"/>
      <c r="F473" s="57">
        <v>0</v>
      </c>
      <c r="G473" s="57">
        <v>0</v>
      </c>
      <c r="H473" s="57">
        <v>0</v>
      </c>
      <c r="I473" s="57">
        <v>0</v>
      </c>
      <c r="J473" s="57">
        <v>0</v>
      </c>
      <c r="K473" s="57">
        <v>0</v>
      </c>
      <c r="L473" s="57">
        <v>0</v>
      </c>
      <c r="M473" s="21"/>
      <c r="N473" s="21"/>
    </row>
    <row r="474" spans="1:14" s="22" customFormat="1" ht="21" customHeight="1">
      <c r="A474" s="104" t="s">
        <v>8</v>
      </c>
      <c r="B474" s="96" t="s">
        <v>150</v>
      </c>
      <c r="C474" s="20" t="s">
        <v>22</v>
      </c>
      <c r="D474" s="23">
        <v>996</v>
      </c>
      <c r="E474" s="23"/>
      <c r="F474" s="23">
        <v>996</v>
      </c>
      <c r="G474" s="23">
        <v>946</v>
      </c>
      <c r="H474" s="23">
        <v>946</v>
      </c>
      <c r="I474" s="23">
        <v>50</v>
      </c>
      <c r="J474" s="23">
        <v>50</v>
      </c>
      <c r="K474" s="23">
        <v>0</v>
      </c>
      <c r="L474" s="23">
        <v>0</v>
      </c>
      <c r="M474" s="21"/>
      <c r="N474" s="21"/>
    </row>
    <row r="475" spans="1:14" s="22" customFormat="1" ht="21.75" customHeight="1">
      <c r="A475" s="105"/>
      <c r="B475" s="97"/>
      <c r="C475" s="20">
        <v>2013</v>
      </c>
      <c r="D475" s="23">
        <v>996</v>
      </c>
      <c r="E475" s="23"/>
      <c r="F475" s="23">
        <v>996</v>
      </c>
      <c r="G475" s="23">
        <v>946</v>
      </c>
      <c r="H475" s="23">
        <v>946</v>
      </c>
      <c r="I475" s="23">
        <v>50</v>
      </c>
      <c r="J475" s="23">
        <v>50</v>
      </c>
      <c r="K475" s="23">
        <v>0</v>
      </c>
      <c r="L475" s="23">
        <v>0</v>
      </c>
      <c r="M475" s="21" t="s">
        <v>228</v>
      </c>
      <c r="N475" s="21"/>
    </row>
    <row r="476" spans="1:14" s="22" customFormat="1" ht="19.5" customHeight="1">
      <c r="A476" s="105"/>
      <c r="B476" s="97"/>
      <c r="C476" s="20">
        <v>2014</v>
      </c>
      <c r="D476" s="23">
        <v>0</v>
      </c>
      <c r="E476" s="23"/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1"/>
      <c r="N476" s="21"/>
    </row>
    <row r="477" spans="1:14" s="22" customFormat="1" ht="19.5" customHeight="1">
      <c r="A477" s="105"/>
      <c r="B477" s="97"/>
      <c r="C477" s="20">
        <v>2015</v>
      </c>
      <c r="D477" s="23">
        <v>0</v>
      </c>
      <c r="E477" s="23"/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1"/>
      <c r="N477" s="21"/>
    </row>
    <row r="478" spans="1:14" s="22" customFormat="1" ht="17.25" customHeight="1">
      <c r="A478" s="106"/>
      <c r="B478" s="98"/>
      <c r="C478" s="56">
        <v>2016</v>
      </c>
      <c r="D478" s="57">
        <v>0</v>
      </c>
      <c r="E478" s="57"/>
      <c r="F478" s="57">
        <v>0</v>
      </c>
      <c r="G478" s="57">
        <v>0</v>
      </c>
      <c r="H478" s="57">
        <v>0</v>
      </c>
      <c r="I478" s="57">
        <v>0</v>
      </c>
      <c r="J478" s="57">
        <v>0</v>
      </c>
      <c r="K478" s="57">
        <v>0</v>
      </c>
      <c r="L478" s="57">
        <v>0</v>
      </c>
      <c r="M478" s="21"/>
      <c r="N478" s="21"/>
    </row>
    <row r="479" spans="1:14" s="22" customFormat="1" ht="17.25" customHeight="1">
      <c r="A479" s="104" t="s">
        <v>75</v>
      </c>
      <c r="B479" s="96" t="s">
        <v>151</v>
      </c>
      <c r="C479" s="20" t="s">
        <v>22</v>
      </c>
      <c r="D479" s="23">
        <v>646</v>
      </c>
      <c r="E479" s="23"/>
      <c r="F479" s="23">
        <v>646</v>
      </c>
      <c r="G479" s="23">
        <v>613</v>
      </c>
      <c r="H479" s="23">
        <v>613</v>
      </c>
      <c r="I479" s="23">
        <v>33</v>
      </c>
      <c r="J479" s="23">
        <v>33</v>
      </c>
      <c r="K479" s="23">
        <v>0</v>
      </c>
      <c r="L479" s="23">
        <v>0</v>
      </c>
      <c r="M479" s="21"/>
      <c r="N479" s="21"/>
    </row>
    <row r="480" spans="1:14" s="22" customFormat="1" ht="24" customHeight="1">
      <c r="A480" s="105"/>
      <c r="B480" s="97"/>
      <c r="C480" s="20">
        <v>2013</v>
      </c>
      <c r="D480" s="23">
        <v>646</v>
      </c>
      <c r="E480" s="23"/>
      <c r="F480" s="23">
        <v>646</v>
      </c>
      <c r="G480" s="23">
        <v>613</v>
      </c>
      <c r="H480" s="23">
        <v>613</v>
      </c>
      <c r="I480" s="23">
        <v>33</v>
      </c>
      <c r="J480" s="23">
        <v>33</v>
      </c>
      <c r="K480" s="23">
        <v>0</v>
      </c>
      <c r="L480" s="23">
        <v>0</v>
      </c>
      <c r="M480" s="21" t="s">
        <v>228</v>
      </c>
      <c r="N480" s="21"/>
    </row>
    <row r="481" spans="1:14" s="22" customFormat="1" ht="13.5">
      <c r="A481" s="105"/>
      <c r="B481" s="97"/>
      <c r="C481" s="20">
        <v>2014</v>
      </c>
      <c r="D481" s="23">
        <v>0</v>
      </c>
      <c r="E481" s="23"/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1"/>
      <c r="N481" s="21"/>
    </row>
    <row r="482" spans="1:14" s="22" customFormat="1" ht="20.25" customHeight="1">
      <c r="A482" s="106"/>
      <c r="B482" s="98"/>
      <c r="C482" s="20">
        <v>2015</v>
      </c>
      <c r="D482" s="23">
        <v>0</v>
      </c>
      <c r="E482" s="23"/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1"/>
      <c r="N482" s="21"/>
    </row>
    <row r="483" spans="1:14" s="22" customFormat="1" ht="19.5" customHeight="1">
      <c r="A483" s="104" t="s">
        <v>83</v>
      </c>
      <c r="B483" s="96" t="s">
        <v>152</v>
      </c>
      <c r="C483" s="20" t="s">
        <v>22</v>
      </c>
      <c r="D483" s="23">
        <v>1500</v>
      </c>
      <c r="E483" s="23"/>
      <c r="F483" s="23">
        <v>1501</v>
      </c>
      <c r="G483" s="23">
        <v>0</v>
      </c>
      <c r="H483" s="23">
        <v>0</v>
      </c>
      <c r="I483" s="23">
        <v>1500</v>
      </c>
      <c r="J483" s="23">
        <v>1501</v>
      </c>
      <c r="K483" s="23">
        <v>0</v>
      </c>
      <c r="L483" s="23">
        <v>0</v>
      </c>
      <c r="M483" s="21"/>
      <c r="N483" s="21"/>
    </row>
    <row r="484" spans="1:14" s="22" customFormat="1" ht="19.5" customHeight="1">
      <c r="A484" s="105"/>
      <c r="B484" s="97"/>
      <c r="C484" s="20">
        <v>2013</v>
      </c>
      <c r="D484" s="23">
        <v>1500</v>
      </c>
      <c r="E484" s="23"/>
      <c r="F484" s="23">
        <v>0</v>
      </c>
      <c r="G484" s="23">
        <v>0</v>
      </c>
      <c r="H484" s="23">
        <v>0</v>
      </c>
      <c r="I484" s="23">
        <v>1500</v>
      </c>
      <c r="J484" s="23">
        <v>0</v>
      </c>
      <c r="K484" s="23">
        <v>0</v>
      </c>
      <c r="L484" s="23">
        <v>0</v>
      </c>
      <c r="M484" s="21"/>
      <c r="N484" s="21"/>
    </row>
    <row r="485" spans="1:14" s="22" customFormat="1" ht="66" customHeight="1">
      <c r="A485" s="105"/>
      <c r="B485" s="97"/>
      <c r="C485" s="20">
        <v>2014</v>
      </c>
      <c r="D485" s="23">
        <v>0</v>
      </c>
      <c r="E485" s="23"/>
      <c r="F485" s="23">
        <v>1501</v>
      </c>
      <c r="G485" s="23">
        <v>0</v>
      </c>
      <c r="H485" s="23">
        <v>0</v>
      </c>
      <c r="I485" s="23">
        <v>0</v>
      </c>
      <c r="J485" s="23">
        <v>1501</v>
      </c>
      <c r="K485" s="23">
        <v>0</v>
      </c>
      <c r="L485" s="23">
        <v>0</v>
      </c>
      <c r="M485" s="21" t="s">
        <v>230</v>
      </c>
      <c r="N485" s="21"/>
    </row>
    <row r="486" spans="1:14" s="22" customFormat="1" ht="13.5">
      <c r="A486" s="105"/>
      <c r="B486" s="97"/>
      <c r="C486" s="42">
        <v>2015</v>
      </c>
      <c r="D486" s="58">
        <v>0</v>
      </c>
      <c r="E486" s="58"/>
      <c r="F486" s="58">
        <v>0</v>
      </c>
      <c r="G486" s="58">
        <v>0</v>
      </c>
      <c r="H486" s="58">
        <v>0</v>
      </c>
      <c r="I486" s="58">
        <v>0</v>
      </c>
      <c r="J486" s="58">
        <v>0</v>
      </c>
      <c r="K486" s="58">
        <v>0</v>
      </c>
      <c r="L486" s="58">
        <v>0</v>
      </c>
      <c r="M486" s="21"/>
      <c r="N486" s="21"/>
    </row>
    <row r="487" spans="1:14" s="22" customFormat="1" ht="17.25" customHeight="1">
      <c r="A487" s="106"/>
      <c r="B487" s="98"/>
      <c r="C487" s="56">
        <v>2016</v>
      </c>
      <c r="D487" s="58">
        <v>0</v>
      </c>
      <c r="E487" s="58"/>
      <c r="F487" s="58">
        <v>0</v>
      </c>
      <c r="G487" s="58">
        <v>0</v>
      </c>
      <c r="H487" s="58">
        <v>0</v>
      </c>
      <c r="I487" s="58">
        <v>0</v>
      </c>
      <c r="J487" s="58">
        <v>0</v>
      </c>
      <c r="K487" s="58">
        <v>0</v>
      </c>
      <c r="L487" s="58">
        <v>0</v>
      </c>
      <c r="M487" s="21"/>
      <c r="N487" s="21"/>
    </row>
    <row r="488" spans="1:14" s="22" customFormat="1" ht="19.5" customHeight="1">
      <c r="A488" s="102" t="s">
        <v>9</v>
      </c>
      <c r="B488" s="96" t="s">
        <v>153</v>
      </c>
      <c r="C488" s="42" t="s">
        <v>22</v>
      </c>
      <c r="D488" s="23">
        <f>D489+D490+D491</f>
        <v>35000</v>
      </c>
      <c r="E488" s="23"/>
      <c r="F488" s="23">
        <f>F489+F490+F491</f>
        <v>21125.2</v>
      </c>
      <c r="G488" s="23">
        <f>G489+G490+G491</f>
        <v>31500</v>
      </c>
      <c r="H488" s="23">
        <f>H489+H490+H491</f>
        <v>18900</v>
      </c>
      <c r="I488" s="23">
        <f>I489+I490+I491</f>
        <v>3500</v>
      </c>
      <c r="J488" s="23">
        <f>J489+J490+J491</f>
        <v>2225.2</v>
      </c>
      <c r="K488" s="23">
        <v>0</v>
      </c>
      <c r="L488" s="23">
        <v>0</v>
      </c>
      <c r="M488" s="21"/>
      <c r="N488" s="21"/>
    </row>
    <row r="489" spans="1:14" s="22" customFormat="1" ht="21.75" customHeight="1">
      <c r="A489" s="103"/>
      <c r="B489" s="97"/>
      <c r="C489" s="42">
        <v>2013</v>
      </c>
      <c r="D489" s="23">
        <v>0</v>
      </c>
      <c r="E489" s="23"/>
      <c r="F489" s="23">
        <v>0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1"/>
      <c r="N489" s="21"/>
    </row>
    <row r="490" spans="1:14" s="22" customFormat="1" ht="78" customHeight="1">
      <c r="A490" s="103"/>
      <c r="B490" s="97"/>
      <c r="C490" s="42">
        <v>2014</v>
      </c>
      <c r="D490" s="23">
        <v>21000</v>
      </c>
      <c r="E490" s="23">
        <f>G490+I490</f>
        <v>21000</v>
      </c>
      <c r="F490" s="23">
        <v>21000</v>
      </c>
      <c r="G490" s="23">
        <v>18900</v>
      </c>
      <c r="H490" s="23">
        <v>18900</v>
      </c>
      <c r="I490" s="23">
        <v>2100</v>
      </c>
      <c r="J490" s="23">
        <v>2100</v>
      </c>
      <c r="K490" s="23">
        <v>0</v>
      </c>
      <c r="L490" s="23">
        <v>0</v>
      </c>
      <c r="M490" s="21" t="s">
        <v>231</v>
      </c>
      <c r="N490" s="21"/>
    </row>
    <row r="491" spans="1:14" s="22" customFormat="1" ht="78" customHeight="1">
      <c r="A491" s="103"/>
      <c r="B491" s="97"/>
      <c r="C491" s="51">
        <v>2015</v>
      </c>
      <c r="D491" s="58">
        <v>14000</v>
      </c>
      <c r="E491" s="58"/>
      <c r="F491" s="58">
        <v>125.2</v>
      </c>
      <c r="G491" s="58">
        <v>12600</v>
      </c>
      <c r="H491" s="58">
        <v>0</v>
      </c>
      <c r="I491" s="58">
        <v>1400</v>
      </c>
      <c r="J491" s="58">
        <v>125.2</v>
      </c>
      <c r="K491" s="32">
        <v>0</v>
      </c>
      <c r="L491" s="32">
        <v>0</v>
      </c>
      <c r="M491" s="85" t="s">
        <v>315</v>
      </c>
      <c r="N491" s="21"/>
    </row>
    <row r="492" spans="1:14" s="22" customFormat="1" ht="35.25" customHeight="1">
      <c r="A492" s="107"/>
      <c r="B492" s="98"/>
      <c r="C492" s="56">
        <v>2016</v>
      </c>
      <c r="D492" s="56">
        <v>0</v>
      </c>
      <c r="E492" s="56"/>
      <c r="F492" s="56">
        <v>0</v>
      </c>
      <c r="G492" s="56">
        <v>0</v>
      </c>
      <c r="H492" s="56">
        <v>0</v>
      </c>
      <c r="I492" s="56">
        <v>0</v>
      </c>
      <c r="J492" s="56">
        <v>0</v>
      </c>
      <c r="K492" s="56">
        <v>0</v>
      </c>
      <c r="L492" s="56">
        <v>0</v>
      </c>
      <c r="M492" s="56"/>
      <c r="N492" s="21"/>
    </row>
    <row r="493" spans="1:14" s="22" customFormat="1" ht="16.5" customHeight="1">
      <c r="A493" s="102" t="s">
        <v>190</v>
      </c>
      <c r="B493" s="96" t="s">
        <v>289</v>
      </c>
      <c r="C493" s="42" t="s">
        <v>22</v>
      </c>
      <c r="D493" s="23">
        <v>14000</v>
      </c>
      <c r="E493" s="23"/>
      <c r="F493" s="23">
        <v>0</v>
      </c>
      <c r="G493" s="23">
        <v>12600</v>
      </c>
      <c r="H493" s="23">
        <v>0</v>
      </c>
      <c r="I493" s="23">
        <v>1400</v>
      </c>
      <c r="J493" s="23">
        <v>0</v>
      </c>
      <c r="K493" s="32">
        <v>0</v>
      </c>
      <c r="L493" s="32">
        <v>0</v>
      </c>
      <c r="M493" s="21"/>
      <c r="N493" s="21"/>
    </row>
    <row r="494" spans="1:14" s="22" customFormat="1" ht="18.75" customHeight="1">
      <c r="A494" s="103"/>
      <c r="B494" s="97"/>
      <c r="C494" s="42">
        <v>2013</v>
      </c>
      <c r="D494" s="23">
        <v>0</v>
      </c>
      <c r="E494" s="23"/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32">
        <v>0</v>
      </c>
      <c r="L494" s="32">
        <v>0</v>
      </c>
      <c r="M494" s="21"/>
      <c r="N494" s="21"/>
    </row>
    <row r="495" spans="1:14" s="22" customFormat="1" ht="19.5" customHeight="1">
      <c r="A495" s="103"/>
      <c r="B495" s="97"/>
      <c r="C495" s="42">
        <v>2014</v>
      </c>
      <c r="D495" s="23">
        <v>0</v>
      </c>
      <c r="E495" s="23"/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32">
        <v>0</v>
      </c>
      <c r="L495" s="32">
        <v>0</v>
      </c>
      <c r="M495" s="21"/>
      <c r="N495" s="21"/>
    </row>
    <row r="496" spans="1:14" s="22" customFormat="1" ht="19.5" customHeight="1">
      <c r="A496" s="103"/>
      <c r="B496" s="97"/>
      <c r="C496" s="51">
        <v>2015</v>
      </c>
      <c r="D496" s="58">
        <v>14000</v>
      </c>
      <c r="E496" s="58"/>
      <c r="F496" s="58"/>
      <c r="G496" s="58">
        <v>12600</v>
      </c>
      <c r="H496" s="58">
        <v>0</v>
      </c>
      <c r="I496" s="58">
        <v>1400</v>
      </c>
      <c r="J496" s="58"/>
      <c r="K496" s="32">
        <v>0</v>
      </c>
      <c r="L496" s="32">
        <v>0</v>
      </c>
      <c r="M496" s="21"/>
      <c r="N496" s="21"/>
    </row>
    <row r="497" spans="1:14" s="22" customFormat="1" ht="30.75" customHeight="1">
      <c r="A497" s="103"/>
      <c r="B497" s="97"/>
      <c r="C497" s="56">
        <v>2016</v>
      </c>
      <c r="D497" s="56">
        <v>14000</v>
      </c>
      <c r="E497" s="56"/>
      <c r="F497" s="56">
        <v>328</v>
      </c>
      <c r="G497" s="56">
        <v>12600</v>
      </c>
      <c r="H497" s="56"/>
      <c r="I497" s="56">
        <v>1400</v>
      </c>
      <c r="J497" s="56">
        <v>328</v>
      </c>
      <c r="K497" s="56"/>
      <c r="L497" s="56"/>
      <c r="M497" s="21"/>
      <c r="N497" s="21"/>
    </row>
    <row r="498" spans="1:14" ht="13.5">
      <c r="A498" s="120" t="s">
        <v>154</v>
      </c>
      <c r="B498" s="121"/>
      <c r="C498" s="122"/>
      <c r="D498" s="5"/>
      <c r="E498" s="5"/>
      <c r="F498" s="5"/>
      <c r="G498" s="5"/>
      <c r="H498" s="5"/>
      <c r="I498" s="5"/>
      <c r="J498" s="5"/>
      <c r="K498" s="5"/>
      <c r="L498" s="5"/>
      <c r="M498" s="14"/>
      <c r="N498" s="14"/>
    </row>
    <row r="499" spans="1:14" s="22" customFormat="1" ht="18.75" customHeight="1">
      <c r="A499" s="242"/>
      <c r="B499" s="159" t="s">
        <v>155</v>
      </c>
      <c r="C499" s="40" t="s">
        <v>22</v>
      </c>
      <c r="D499" s="27">
        <f>D504+D524</f>
        <v>27769</v>
      </c>
      <c r="E499" s="27"/>
      <c r="F499" s="27">
        <f aca="true" t="shared" si="71" ref="F499:L499">F504+F524</f>
        <v>21686.9</v>
      </c>
      <c r="G499" s="27">
        <f t="shared" si="71"/>
        <v>761</v>
      </c>
      <c r="H499" s="27">
        <f t="shared" si="71"/>
        <v>7300</v>
      </c>
      <c r="I499" s="27">
        <f t="shared" si="71"/>
        <v>11295</v>
      </c>
      <c r="J499" s="27">
        <f t="shared" si="71"/>
        <v>6811.9</v>
      </c>
      <c r="K499" s="27">
        <f t="shared" si="71"/>
        <v>15463</v>
      </c>
      <c r="L499" s="27">
        <f t="shared" si="71"/>
        <v>7575</v>
      </c>
      <c r="M499" s="21"/>
      <c r="N499" s="21"/>
    </row>
    <row r="500" spans="1:14" s="22" customFormat="1" ht="21.75" customHeight="1">
      <c r="A500" s="243"/>
      <c r="B500" s="211"/>
      <c r="C500" s="40">
        <v>2013</v>
      </c>
      <c r="D500" s="27">
        <f>D505+D525</f>
        <v>5944</v>
      </c>
      <c r="E500" s="27"/>
      <c r="F500" s="27">
        <f aca="true" t="shared" si="72" ref="F500:L500">F505+F525</f>
        <v>5645</v>
      </c>
      <c r="G500" s="27">
        <f t="shared" si="72"/>
        <v>0</v>
      </c>
      <c r="H500" s="27">
        <f t="shared" si="72"/>
        <v>2200</v>
      </c>
      <c r="I500" s="27">
        <f t="shared" si="72"/>
        <v>1805</v>
      </c>
      <c r="J500" s="27">
        <f t="shared" si="72"/>
        <v>1650</v>
      </c>
      <c r="K500" s="27">
        <f t="shared" si="72"/>
        <v>4139</v>
      </c>
      <c r="L500" s="27">
        <f t="shared" si="72"/>
        <v>1795</v>
      </c>
      <c r="M500" s="21"/>
      <c r="N500" s="21"/>
    </row>
    <row r="501" spans="1:14" s="22" customFormat="1" ht="18.75" customHeight="1">
      <c r="A501" s="243"/>
      <c r="B501" s="211"/>
      <c r="C501" s="40">
        <v>2014</v>
      </c>
      <c r="D501" s="27">
        <f>D506+D526</f>
        <v>9505</v>
      </c>
      <c r="E501" s="27"/>
      <c r="F501" s="27">
        <f aca="true" t="shared" si="73" ref="F501:L501">F506+F526</f>
        <v>5282</v>
      </c>
      <c r="G501" s="27">
        <f t="shared" si="73"/>
        <v>0</v>
      </c>
      <c r="H501" s="27">
        <f t="shared" si="73"/>
        <v>500</v>
      </c>
      <c r="I501" s="27">
        <f t="shared" si="73"/>
        <v>1990</v>
      </c>
      <c r="J501" s="27">
        <f t="shared" si="73"/>
        <v>1777</v>
      </c>
      <c r="K501" s="27">
        <f t="shared" si="73"/>
        <v>7515</v>
      </c>
      <c r="L501" s="27">
        <f t="shared" si="73"/>
        <v>3005</v>
      </c>
      <c r="M501" s="21"/>
      <c r="N501" s="21"/>
    </row>
    <row r="502" spans="1:14" s="22" customFormat="1" ht="18.75" customHeight="1">
      <c r="A502" s="243"/>
      <c r="B502" s="211"/>
      <c r="C502" s="40">
        <v>2015</v>
      </c>
      <c r="D502" s="61">
        <f>D507+D527</f>
        <v>5889</v>
      </c>
      <c r="E502" s="61"/>
      <c r="F502" s="61">
        <f aca="true" t="shared" si="74" ref="F502:L502">F507+F527</f>
        <v>8480.9</v>
      </c>
      <c r="G502" s="61">
        <f t="shared" si="74"/>
        <v>0</v>
      </c>
      <c r="H502" s="61">
        <f t="shared" si="74"/>
        <v>4600</v>
      </c>
      <c r="I502" s="61">
        <f t="shared" si="74"/>
        <v>2080</v>
      </c>
      <c r="J502" s="61">
        <f t="shared" si="74"/>
        <v>1105.9</v>
      </c>
      <c r="K502" s="61">
        <f t="shared" si="74"/>
        <v>3809</v>
      </c>
      <c r="L502" s="61">
        <f t="shared" si="74"/>
        <v>2775</v>
      </c>
      <c r="M502" s="21"/>
      <c r="N502" s="21"/>
    </row>
    <row r="503" spans="1:14" s="22" customFormat="1" ht="18.75" customHeight="1">
      <c r="A503" s="244"/>
      <c r="B503" s="160"/>
      <c r="C503" s="56">
        <v>2016</v>
      </c>
      <c r="D503" s="56">
        <v>4235</v>
      </c>
      <c r="E503" s="56"/>
      <c r="F503" s="56"/>
      <c r="G503" s="56"/>
      <c r="H503" s="56"/>
      <c r="I503" s="56">
        <v>2250</v>
      </c>
      <c r="J503" s="56"/>
      <c r="K503" s="56">
        <v>1985</v>
      </c>
      <c r="L503" s="56"/>
      <c r="M503" s="21"/>
      <c r="N503" s="21"/>
    </row>
    <row r="504" spans="1:14" s="22" customFormat="1" ht="18.75" customHeight="1">
      <c r="A504" s="102" t="s">
        <v>4</v>
      </c>
      <c r="B504" s="96" t="s">
        <v>156</v>
      </c>
      <c r="C504" s="42" t="s">
        <v>22</v>
      </c>
      <c r="D504" s="23">
        <f>D509+D514+D519</f>
        <v>10321</v>
      </c>
      <c r="E504" s="23"/>
      <c r="F504" s="23">
        <f aca="true" t="shared" si="75" ref="F504:L504">F509+F514+F519</f>
        <v>12557.9</v>
      </c>
      <c r="G504" s="23">
        <f t="shared" si="75"/>
        <v>761</v>
      </c>
      <c r="H504" s="23">
        <f t="shared" si="75"/>
        <v>7300</v>
      </c>
      <c r="I504" s="23">
        <f t="shared" si="75"/>
        <v>9310</v>
      </c>
      <c r="J504" s="23">
        <f t="shared" si="75"/>
        <v>5257.9</v>
      </c>
      <c r="K504" s="23">
        <f t="shared" si="75"/>
        <v>0</v>
      </c>
      <c r="L504" s="23">
        <f t="shared" si="75"/>
        <v>0</v>
      </c>
      <c r="M504" s="21"/>
      <c r="N504" s="21"/>
    </row>
    <row r="505" spans="1:14" s="22" customFormat="1" ht="21" customHeight="1">
      <c r="A505" s="103"/>
      <c r="B505" s="97"/>
      <c r="C505" s="42">
        <v>2013</v>
      </c>
      <c r="D505" s="23">
        <f>D510+D515+D520</f>
        <v>1805</v>
      </c>
      <c r="E505" s="23"/>
      <c r="F505" s="23">
        <f aca="true" t="shared" si="76" ref="F505:L505">F510+F515+F520</f>
        <v>3850</v>
      </c>
      <c r="G505" s="23">
        <f t="shared" si="76"/>
        <v>0</v>
      </c>
      <c r="H505" s="23">
        <f t="shared" si="76"/>
        <v>2200</v>
      </c>
      <c r="I505" s="23">
        <f t="shared" si="76"/>
        <v>1805</v>
      </c>
      <c r="J505" s="23">
        <f t="shared" si="76"/>
        <v>1650</v>
      </c>
      <c r="K505" s="23">
        <f t="shared" si="76"/>
        <v>0</v>
      </c>
      <c r="L505" s="23">
        <f t="shared" si="76"/>
        <v>0</v>
      </c>
      <c r="M505" s="21"/>
      <c r="N505" s="21"/>
    </row>
    <row r="506" spans="1:14" s="22" customFormat="1" ht="29.25" customHeight="1">
      <c r="A506" s="103"/>
      <c r="B506" s="97"/>
      <c r="C506" s="42">
        <v>2014</v>
      </c>
      <c r="D506" s="23">
        <f>D511+D516+D521</f>
        <v>1990</v>
      </c>
      <c r="E506" s="23"/>
      <c r="F506" s="23">
        <f aca="true" t="shared" si="77" ref="F506:L506">F511+F516+F521</f>
        <v>2277</v>
      </c>
      <c r="G506" s="23">
        <f t="shared" si="77"/>
        <v>0</v>
      </c>
      <c r="H506" s="23">
        <f t="shared" si="77"/>
        <v>500</v>
      </c>
      <c r="I506" s="23">
        <f t="shared" si="77"/>
        <v>1990</v>
      </c>
      <c r="J506" s="23">
        <f t="shared" si="77"/>
        <v>1777</v>
      </c>
      <c r="K506" s="23">
        <f t="shared" si="77"/>
        <v>0</v>
      </c>
      <c r="L506" s="23">
        <f t="shared" si="77"/>
        <v>0</v>
      </c>
      <c r="M506" s="21"/>
      <c r="N506" s="21"/>
    </row>
    <row r="507" spans="1:14" s="22" customFormat="1" ht="29.25" customHeight="1">
      <c r="A507" s="103"/>
      <c r="B507" s="97"/>
      <c r="C507" s="42">
        <v>2015</v>
      </c>
      <c r="D507" s="58">
        <f>D512+D517+D522</f>
        <v>2080</v>
      </c>
      <c r="E507" s="58"/>
      <c r="F507" s="58">
        <f aca="true" t="shared" si="78" ref="F507:L507">F512+F517+F522</f>
        <v>5705.9</v>
      </c>
      <c r="G507" s="58">
        <f t="shared" si="78"/>
        <v>0</v>
      </c>
      <c r="H507" s="58">
        <f t="shared" si="78"/>
        <v>4600</v>
      </c>
      <c r="I507" s="58">
        <f t="shared" si="78"/>
        <v>2080</v>
      </c>
      <c r="J507" s="58">
        <f t="shared" si="78"/>
        <v>1105.9</v>
      </c>
      <c r="K507" s="58">
        <f t="shared" si="78"/>
        <v>0</v>
      </c>
      <c r="L507" s="58">
        <f t="shared" si="78"/>
        <v>0</v>
      </c>
      <c r="M507" s="21"/>
      <c r="N507" s="21"/>
    </row>
    <row r="508" spans="1:14" s="22" customFormat="1" ht="29.25" customHeight="1">
      <c r="A508" s="107"/>
      <c r="B508" s="98"/>
      <c r="C508" s="56">
        <v>2016</v>
      </c>
      <c r="D508" s="56">
        <v>4426</v>
      </c>
      <c r="E508" s="56"/>
      <c r="F508" s="56">
        <v>0</v>
      </c>
      <c r="G508" s="56">
        <v>761</v>
      </c>
      <c r="H508" s="56">
        <v>0</v>
      </c>
      <c r="I508" s="56">
        <v>3665</v>
      </c>
      <c r="J508" s="56">
        <v>0</v>
      </c>
      <c r="K508" s="56">
        <v>0</v>
      </c>
      <c r="L508" s="56">
        <v>0</v>
      </c>
      <c r="M508" s="21"/>
      <c r="N508" s="21"/>
    </row>
    <row r="509" spans="1:14" s="22" customFormat="1" ht="20.25" customHeight="1">
      <c r="A509" s="102" t="s">
        <v>26</v>
      </c>
      <c r="B509" s="129" t="s">
        <v>316</v>
      </c>
      <c r="C509" s="42" t="s">
        <v>22</v>
      </c>
      <c r="D509" s="23">
        <f>D510+D511+D512+D513</f>
        <v>1591</v>
      </c>
      <c r="E509" s="23"/>
      <c r="F509" s="23">
        <f aca="true" t="shared" si="79" ref="F509:L509">F510+F511+F512</f>
        <v>7793</v>
      </c>
      <c r="G509" s="23">
        <v>761</v>
      </c>
      <c r="H509" s="23">
        <f t="shared" si="79"/>
        <v>7300</v>
      </c>
      <c r="I509" s="23">
        <f t="shared" si="79"/>
        <v>580</v>
      </c>
      <c r="J509" s="23">
        <f t="shared" si="79"/>
        <v>493</v>
      </c>
      <c r="K509" s="23">
        <f t="shared" si="79"/>
        <v>0</v>
      </c>
      <c r="L509" s="23">
        <f t="shared" si="79"/>
        <v>0</v>
      </c>
      <c r="M509" s="21"/>
      <c r="N509" s="21"/>
    </row>
    <row r="510" spans="1:14" s="22" customFormat="1" ht="20.25" customHeight="1">
      <c r="A510" s="103"/>
      <c r="B510" s="130"/>
      <c r="C510" s="42">
        <v>2013</v>
      </c>
      <c r="D510" s="23">
        <v>150</v>
      </c>
      <c r="E510" s="23"/>
      <c r="F510" s="23">
        <v>2350</v>
      </c>
      <c r="G510" s="23">
        <v>0</v>
      </c>
      <c r="H510" s="23">
        <v>2200</v>
      </c>
      <c r="I510" s="23">
        <v>150</v>
      </c>
      <c r="J510" s="23">
        <v>150</v>
      </c>
      <c r="K510" s="23">
        <v>0</v>
      </c>
      <c r="L510" s="23">
        <v>0</v>
      </c>
      <c r="M510" s="21"/>
      <c r="N510" s="21"/>
    </row>
    <row r="511" spans="1:14" s="22" customFormat="1" ht="60" customHeight="1">
      <c r="A511" s="103"/>
      <c r="B511" s="130"/>
      <c r="C511" s="42">
        <v>2014</v>
      </c>
      <c r="D511" s="23">
        <v>200</v>
      </c>
      <c r="E511" s="23">
        <f>G511+I511</f>
        <v>200</v>
      </c>
      <c r="F511" s="23">
        <v>600</v>
      </c>
      <c r="G511" s="23">
        <v>0</v>
      </c>
      <c r="H511" s="23">
        <v>500</v>
      </c>
      <c r="I511" s="23">
        <v>200</v>
      </c>
      <c r="J511" s="23">
        <v>100</v>
      </c>
      <c r="K511" s="23">
        <v>0</v>
      </c>
      <c r="L511" s="23">
        <v>0</v>
      </c>
      <c r="M511" s="21" t="s">
        <v>232</v>
      </c>
      <c r="N511" s="21"/>
    </row>
    <row r="512" spans="1:14" s="22" customFormat="1" ht="60" customHeight="1">
      <c r="A512" s="103"/>
      <c r="B512" s="130"/>
      <c r="C512" s="42">
        <v>2015</v>
      </c>
      <c r="D512" s="58">
        <v>230</v>
      </c>
      <c r="E512" s="58"/>
      <c r="F512" s="58">
        <v>4843</v>
      </c>
      <c r="G512" s="58">
        <v>0</v>
      </c>
      <c r="H512" s="58">
        <v>4600</v>
      </c>
      <c r="I512" s="58">
        <v>230</v>
      </c>
      <c r="J512" s="58">
        <v>243</v>
      </c>
      <c r="K512" s="58">
        <v>0</v>
      </c>
      <c r="L512" s="58">
        <v>0</v>
      </c>
      <c r="M512" s="69" t="s">
        <v>317</v>
      </c>
      <c r="N512" s="21"/>
    </row>
    <row r="513" spans="1:14" s="22" customFormat="1" ht="58.5" customHeight="1">
      <c r="A513" s="107"/>
      <c r="B513" s="131"/>
      <c r="C513" s="56">
        <v>2016</v>
      </c>
      <c r="D513" s="56">
        <v>1011</v>
      </c>
      <c r="E513" s="56"/>
      <c r="F513" s="56">
        <v>0</v>
      </c>
      <c r="G513" s="56">
        <v>761</v>
      </c>
      <c r="H513" s="56">
        <v>0</v>
      </c>
      <c r="I513" s="56">
        <v>250</v>
      </c>
      <c r="J513" s="21">
        <v>0</v>
      </c>
      <c r="K513" s="21">
        <v>0</v>
      </c>
      <c r="L513" s="21">
        <v>0</v>
      </c>
      <c r="M513" s="21"/>
      <c r="N513" s="21"/>
    </row>
    <row r="514" spans="1:14" s="22" customFormat="1" ht="23.25" customHeight="1">
      <c r="A514" s="102" t="s">
        <v>28</v>
      </c>
      <c r="B514" s="129" t="s">
        <v>157</v>
      </c>
      <c r="C514" s="42" t="s">
        <v>22</v>
      </c>
      <c r="D514" s="23">
        <f>D515+D516+D517+D518</f>
        <v>8015</v>
      </c>
      <c r="E514" s="23"/>
      <c r="F514" s="23">
        <f>F515+F516+F517+F518</f>
        <v>4652.9</v>
      </c>
      <c r="G514" s="23">
        <f aca="true" t="shared" si="80" ref="F514:L514">G515+G516+G517</f>
        <v>0</v>
      </c>
      <c r="H514" s="23">
        <f t="shared" si="80"/>
        <v>0</v>
      </c>
      <c r="I514" s="23">
        <f>I515+I516+I517+I518</f>
        <v>8015</v>
      </c>
      <c r="J514" s="23">
        <f>J515+J516+J517+J518</f>
        <v>4652.9</v>
      </c>
      <c r="K514" s="23">
        <f t="shared" si="80"/>
        <v>0</v>
      </c>
      <c r="L514" s="23">
        <f t="shared" si="80"/>
        <v>0</v>
      </c>
      <c r="M514" s="21"/>
      <c r="N514" s="21"/>
    </row>
    <row r="515" spans="1:14" s="22" customFormat="1" ht="22.5" customHeight="1">
      <c r="A515" s="103"/>
      <c r="B515" s="130"/>
      <c r="C515" s="42">
        <v>2013</v>
      </c>
      <c r="D515" s="23">
        <v>1500</v>
      </c>
      <c r="E515" s="23"/>
      <c r="F515" s="23">
        <v>1500</v>
      </c>
      <c r="G515" s="23">
        <v>0</v>
      </c>
      <c r="H515" s="23">
        <v>0</v>
      </c>
      <c r="I515" s="23">
        <v>1500</v>
      </c>
      <c r="J515" s="23">
        <v>1500</v>
      </c>
      <c r="K515" s="23">
        <v>0</v>
      </c>
      <c r="L515" s="23">
        <v>0</v>
      </c>
      <c r="M515" s="21"/>
      <c r="N515" s="21"/>
    </row>
    <row r="516" spans="1:14" s="22" customFormat="1" ht="29.25" customHeight="1">
      <c r="A516" s="103"/>
      <c r="B516" s="130"/>
      <c r="C516" s="42">
        <v>2014</v>
      </c>
      <c r="D516" s="23">
        <v>1630</v>
      </c>
      <c r="E516" s="23">
        <v>1630</v>
      </c>
      <c r="F516" s="23">
        <v>1565</v>
      </c>
      <c r="G516" s="23">
        <v>0</v>
      </c>
      <c r="H516" s="23">
        <v>0</v>
      </c>
      <c r="I516" s="23">
        <v>1630</v>
      </c>
      <c r="J516" s="23">
        <v>1565</v>
      </c>
      <c r="K516" s="23">
        <v>0</v>
      </c>
      <c r="L516" s="23">
        <v>0</v>
      </c>
      <c r="M516" s="21" t="s">
        <v>233</v>
      </c>
      <c r="N516" s="21"/>
    </row>
    <row r="517" spans="1:14" s="22" customFormat="1" ht="75" customHeight="1">
      <c r="A517" s="103"/>
      <c r="B517" s="130"/>
      <c r="C517" s="42">
        <v>2015</v>
      </c>
      <c r="D517" s="58">
        <v>1670</v>
      </c>
      <c r="E517" s="58"/>
      <c r="F517" s="58">
        <v>862.9</v>
      </c>
      <c r="G517" s="58">
        <v>0</v>
      </c>
      <c r="H517" s="58">
        <v>0</v>
      </c>
      <c r="I517" s="58">
        <v>1670</v>
      </c>
      <c r="J517" s="58">
        <v>862.9</v>
      </c>
      <c r="K517" s="58">
        <v>0</v>
      </c>
      <c r="L517" s="58">
        <v>0</v>
      </c>
      <c r="M517" s="69" t="s">
        <v>341</v>
      </c>
      <c r="N517" s="21"/>
    </row>
    <row r="518" spans="1:14" s="22" customFormat="1" ht="51" customHeight="1">
      <c r="A518" s="107"/>
      <c r="B518" s="131"/>
      <c r="C518" s="56">
        <v>2016</v>
      </c>
      <c r="D518" s="56">
        <v>3215</v>
      </c>
      <c r="E518" s="56"/>
      <c r="F518" s="56">
        <v>725</v>
      </c>
      <c r="G518" s="56"/>
      <c r="H518" s="56"/>
      <c r="I518" s="56">
        <v>3215</v>
      </c>
      <c r="J518" s="56">
        <v>725</v>
      </c>
      <c r="K518" s="56"/>
      <c r="L518" s="56"/>
      <c r="M518" s="69" t="s">
        <v>358</v>
      </c>
      <c r="N518" s="21"/>
    </row>
    <row r="519" spans="1:14" s="22" customFormat="1" ht="27.75" customHeight="1">
      <c r="A519" s="102" t="s">
        <v>61</v>
      </c>
      <c r="B519" s="129" t="s">
        <v>299</v>
      </c>
      <c r="C519" s="42" t="s">
        <v>22</v>
      </c>
      <c r="D519" s="23">
        <f>D520+D521+D522+D523</f>
        <v>715</v>
      </c>
      <c r="E519" s="23"/>
      <c r="F519" s="23">
        <f aca="true" t="shared" si="81" ref="F519:L519">F520+F521+F522</f>
        <v>112</v>
      </c>
      <c r="G519" s="23">
        <f t="shared" si="81"/>
        <v>0</v>
      </c>
      <c r="H519" s="23">
        <f t="shared" si="81"/>
        <v>0</v>
      </c>
      <c r="I519" s="23">
        <f>I520+I521+I522+I523</f>
        <v>715</v>
      </c>
      <c r="J519" s="23">
        <f t="shared" si="81"/>
        <v>112</v>
      </c>
      <c r="K519" s="23">
        <f t="shared" si="81"/>
        <v>0</v>
      </c>
      <c r="L519" s="23">
        <f t="shared" si="81"/>
        <v>0</v>
      </c>
      <c r="M519" s="21"/>
      <c r="N519" s="21"/>
    </row>
    <row r="520" spans="1:14" s="22" customFormat="1" ht="23.25" customHeight="1">
      <c r="A520" s="103"/>
      <c r="B520" s="130"/>
      <c r="C520" s="42">
        <v>2013</v>
      </c>
      <c r="D520" s="23">
        <v>155</v>
      </c>
      <c r="E520" s="23"/>
      <c r="F520" s="23">
        <v>0</v>
      </c>
      <c r="G520" s="23">
        <v>0</v>
      </c>
      <c r="H520" s="23">
        <v>0</v>
      </c>
      <c r="I520" s="23">
        <v>155</v>
      </c>
      <c r="J520" s="23">
        <v>0</v>
      </c>
      <c r="K520" s="23">
        <v>0</v>
      </c>
      <c r="L520" s="23">
        <v>0</v>
      </c>
      <c r="M520" s="21"/>
      <c r="N520" s="21"/>
    </row>
    <row r="521" spans="1:14" s="22" customFormat="1" ht="90" customHeight="1">
      <c r="A521" s="103"/>
      <c r="B521" s="130"/>
      <c r="C521" s="42">
        <v>2014</v>
      </c>
      <c r="D521" s="23">
        <v>160</v>
      </c>
      <c r="E521" s="23">
        <f>G521+I521</f>
        <v>160</v>
      </c>
      <c r="F521" s="23">
        <v>112</v>
      </c>
      <c r="G521" s="23">
        <v>0</v>
      </c>
      <c r="H521" s="23">
        <v>0</v>
      </c>
      <c r="I521" s="23">
        <v>160</v>
      </c>
      <c r="J521" s="23">
        <v>112</v>
      </c>
      <c r="K521" s="23">
        <v>0</v>
      </c>
      <c r="L521" s="23">
        <v>0</v>
      </c>
      <c r="M521" s="21" t="s">
        <v>234</v>
      </c>
      <c r="N521" s="21"/>
    </row>
    <row r="522" spans="1:14" s="22" customFormat="1" ht="90" customHeight="1">
      <c r="A522" s="103"/>
      <c r="B522" s="130"/>
      <c r="C522" s="42">
        <v>2015</v>
      </c>
      <c r="D522" s="58">
        <v>180</v>
      </c>
      <c r="E522" s="58"/>
      <c r="F522" s="58">
        <v>0</v>
      </c>
      <c r="G522" s="58">
        <v>0</v>
      </c>
      <c r="H522" s="58">
        <v>0</v>
      </c>
      <c r="I522" s="58">
        <v>180</v>
      </c>
      <c r="J522" s="58">
        <v>0</v>
      </c>
      <c r="K522" s="58">
        <v>0</v>
      </c>
      <c r="L522" s="58">
        <v>0</v>
      </c>
      <c r="M522" s="21"/>
      <c r="N522" s="21"/>
    </row>
    <row r="523" spans="1:14" s="22" customFormat="1" ht="28.5" customHeight="1">
      <c r="A523" s="107"/>
      <c r="B523" s="131"/>
      <c r="C523" s="56">
        <v>2016</v>
      </c>
      <c r="D523" s="56">
        <v>220</v>
      </c>
      <c r="E523" s="56"/>
      <c r="F523" s="94">
        <v>0</v>
      </c>
      <c r="G523" s="94">
        <v>0</v>
      </c>
      <c r="H523" s="94">
        <v>0</v>
      </c>
      <c r="I523" s="56">
        <v>220</v>
      </c>
      <c r="J523" s="94">
        <v>0</v>
      </c>
      <c r="K523" s="94">
        <v>0</v>
      </c>
      <c r="L523" s="94">
        <v>0</v>
      </c>
      <c r="M523" s="21"/>
      <c r="N523" s="21"/>
    </row>
    <row r="524" spans="1:14" s="22" customFormat="1" ht="23.25" customHeight="1">
      <c r="A524" s="102" t="s">
        <v>63</v>
      </c>
      <c r="B524" s="96" t="s">
        <v>10</v>
      </c>
      <c r="C524" s="42" t="s">
        <v>22</v>
      </c>
      <c r="D524" s="23">
        <f>D525+D526+D527+D528</f>
        <v>17448</v>
      </c>
      <c r="E524" s="23"/>
      <c r="F524" s="23">
        <f>F525+F526+F527+F528</f>
        <v>9129</v>
      </c>
      <c r="G524" s="23">
        <f aca="true" t="shared" si="82" ref="F524:L524">G525+G526+G527</f>
        <v>0</v>
      </c>
      <c r="H524" s="23">
        <f t="shared" si="82"/>
        <v>0</v>
      </c>
      <c r="I524" s="91">
        <v>1985</v>
      </c>
      <c r="J524" s="91">
        <v>1554</v>
      </c>
      <c r="K524" s="23">
        <f>K525+K526+K527+K528</f>
        <v>15463</v>
      </c>
      <c r="L524" s="23">
        <f t="shared" si="82"/>
        <v>7575</v>
      </c>
      <c r="M524" s="21"/>
      <c r="N524" s="21"/>
    </row>
    <row r="525" spans="1:14" s="22" customFormat="1" ht="20.25" customHeight="1">
      <c r="A525" s="103"/>
      <c r="B525" s="97"/>
      <c r="C525" s="42">
        <v>2013</v>
      </c>
      <c r="D525" s="23">
        <v>4139</v>
      </c>
      <c r="E525" s="23"/>
      <c r="F525" s="23">
        <v>1795</v>
      </c>
      <c r="G525" s="23">
        <v>0</v>
      </c>
      <c r="H525" s="23">
        <v>0</v>
      </c>
      <c r="I525" s="23">
        <v>0</v>
      </c>
      <c r="J525" s="23">
        <v>0</v>
      </c>
      <c r="K525" s="23">
        <v>4139</v>
      </c>
      <c r="L525" s="23">
        <v>1795</v>
      </c>
      <c r="M525" s="21"/>
      <c r="N525" s="21"/>
    </row>
    <row r="526" spans="1:14" s="22" customFormat="1" ht="76.5" customHeight="1">
      <c r="A526" s="103"/>
      <c r="B526" s="97"/>
      <c r="C526" s="42">
        <v>2014</v>
      </c>
      <c r="D526" s="23">
        <v>7515</v>
      </c>
      <c r="E526" s="23"/>
      <c r="F526" s="23">
        <v>3005</v>
      </c>
      <c r="G526" s="23">
        <v>0</v>
      </c>
      <c r="H526" s="23">
        <v>0</v>
      </c>
      <c r="I526" s="23">
        <v>0</v>
      </c>
      <c r="J526" s="23">
        <v>0</v>
      </c>
      <c r="K526" s="23">
        <v>7515</v>
      </c>
      <c r="L526" s="23">
        <v>3005</v>
      </c>
      <c r="M526" s="21" t="s">
        <v>235</v>
      </c>
      <c r="N526" s="21"/>
    </row>
    <row r="527" spans="1:14" s="22" customFormat="1" ht="76.5" customHeight="1">
      <c r="A527" s="103"/>
      <c r="B527" s="97"/>
      <c r="C527" s="20">
        <v>2015</v>
      </c>
      <c r="D527" s="23">
        <v>3809</v>
      </c>
      <c r="E527" s="23"/>
      <c r="F527" s="23">
        <v>2775</v>
      </c>
      <c r="G527" s="23">
        <v>0</v>
      </c>
      <c r="H527" s="23">
        <v>0</v>
      </c>
      <c r="I527" s="23">
        <v>0</v>
      </c>
      <c r="J527" s="23">
        <v>0</v>
      </c>
      <c r="K527" s="23">
        <v>3809</v>
      </c>
      <c r="L527" s="23">
        <v>2775</v>
      </c>
      <c r="M527" s="21" t="s">
        <v>301</v>
      </c>
      <c r="N527" s="21"/>
    </row>
    <row r="528" spans="1:14" s="22" customFormat="1" ht="43.5" customHeight="1">
      <c r="A528" s="107"/>
      <c r="B528" s="98"/>
      <c r="C528" s="56">
        <v>2016</v>
      </c>
      <c r="D528" s="56">
        <v>1985</v>
      </c>
      <c r="E528" s="56"/>
      <c r="F528" s="56">
        <v>1554</v>
      </c>
      <c r="G528" s="56"/>
      <c r="H528" s="56"/>
      <c r="I528" s="56">
        <v>1985</v>
      </c>
      <c r="J528" s="56">
        <v>1554</v>
      </c>
      <c r="K528" s="56"/>
      <c r="L528" s="56"/>
      <c r="M528" s="21" t="s">
        <v>301</v>
      </c>
      <c r="N528" s="21"/>
    </row>
    <row r="529" spans="1:14" s="22" customFormat="1" ht="13.5">
      <c r="A529" s="117" t="s">
        <v>158</v>
      </c>
      <c r="B529" s="118"/>
      <c r="C529" s="119"/>
      <c r="D529" s="23"/>
      <c r="E529" s="23"/>
      <c r="F529" s="23"/>
      <c r="G529" s="23"/>
      <c r="H529" s="23"/>
      <c r="I529" s="23"/>
      <c r="J529" s="23"/>
      <c r="K529" s="23"/>
      <c r="L529" s="23"/>
      <c r="M529" s="21"/>
      <c r="N529" s="21"/>
    </row>
    <row r="530" spans="1:14" s="22" customFormat="1" ht="22.5" customHeight="1">
      <c r="A530" s="104"/>
      <c r="B530" s="159" t="s">
        <v>159</v>
      </c>
      <c r="C530" s="40" t="s">
        <v>22</v>
      </c>
      <c r="D530" s="27">
        <f>D531+D532+D533+D534</f>
        <v>2087</v>
      </c>
      <c r="E530" s="27"/>
      <c r="F530" s="27">
        <f aca="true" t="shared" si="83" ref="F530:L530">F531+F532+F533</f>
        <v>1596</v>
      </c>
      <c r="G530" s="27">
        <f>G531+G532+G533+G534</f>
        <v>2087</v>
      </c>
      <c r="H530" s="27">
        <f t="shared" si="83"/>
        <v>1596</v>
      </c>
      <c r="I530" s="27">
        <f t="shared" si="83"/>
        <v>0</v>
      </c>
      <c r="J530" s="27">
        <f t="shared" si="83"/>
        <v>0</v>
      </c>
      <c r="K530" s="27">
        <f t="shared" si="83"/>
        <v>0</v>
      </c>
      <c r="L530" s="27">
        <f t="shared" si="83"/>
        <v>0</v>
      </c>
      <c r="M530" s="21"/>
      <c r="N530" s="21"/>
    </row>
    <row r="531" spans="1:14" s="22" customFormat="1" ht="23.25" customHeight="1">
      <c r="A531" s="105"/>
      <c r="B531" s="211"/>
      <c r="C531" s="40">
        <v>2013</v>
      </c>
      <c r="D531" s="27">
        <v>479</v>
      </c>
      <c r="E531" s="27"/>
      <c r="F531" s="27">
        <v>862</v>
      </c>
      <c r="G531" s="27">
        <v>479</v>
      </c>
      <c r="H531" s="27">
        <v>862</v>
      </c>
      <c r="I531" s="27">
        <v>0</v>
      </c>
      <c r="J531" s="27">
        <v>0</v>
      </c>
      <c r="K531" s="27">
        <v>0</v>
      </c>
      <c r="L531" s="27">
        <v>0</v>
      </c>
      <c r="M531" s="21"/>
      <c r="N531" s="21"/>
    </row>
    <row r="532" spans="1:14" s="22" customFormat="1" ht="22.5" customHeight="1">
      <c r="A532" s="105"/>
      <c r="B532" s="211"/>
      <c r="C532" s="40">
        <v>2014</v>
      </c>
      <c r="D532" s="27">
        <v>509</v>
      </c>
      <c r="E532" s="27">
        <f>G532+I532</f>
        <v>509</v>
      </c>
      <c r="F532" s="27">
        <v>400</v>
      </c>
      <c r="G532" s="27">
        <v>509</v>
      </c>
      <c r="H532" s="27">
        <v>400</v>
      </c>
      <c r="I532" s="27">
        <v>0</v>
      </c>
      <c r="J532" s="27">
        <v>0</v>
      </c>
      <c r="K532" s="27">
        <v>0</v>
      </c>
      <c r="L532" s="27">
        <v>0</v>
      </c>
      <c r="M532" s="21"/>
      <c r="N532" s="21"/>
    </row>
    <row r="533" spans="1:14" s="22" customFormat="1" ht="22.5" customHeight="1">
      <c r="A533" s="105"/>
      <c r="B533" s="211"/>
      <c r="C533" s="40">
        <v>2015</v>
      </c>
      <c r="D533" s="61">
        <v>539</v>
      </c>
      <c r="E533" s="61"/>
      <c r="F533" s="61">
        <v>334</v>
      </c>
      <c r="G533" s="61">
        <v>539</v>
      </c>
      <c r="H533" s="61">
        <v>334</v>
      </c>
      <c r="I533" s="61">
        <v>0</v>
      </c>
      <c r="J533" s="61">
        <v>0</v>
      </c>
      <c r="K533" s="61">
        <v>0</v>
      </c>
      <c r="L533" s="61">
        <v>0</v>
      </c>
      <c r="M533" s="21"/>
      <c r="N533" s="21"/>
    </row>
    <row r="534" spans="1:14" s="22" customFormat="1" ht="22.5" customHeight="1">
      <c r="A534" s="106"/>
      <c r="B534" s="160"/>
      <c r="C534" s="56">
        <v>2016</v>
      </c>
      <c r="D534" s="56">
        <v>560</v>
      </c>
      <c r="E534" s="21"/>
      <c r="F534" s="21">
        <v>0</v>
      </c>
      <c r="G534" s="56">
        <v>560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/>
      <c r="N534" s="21"/>
    </row>
    <row r="535" spans="1:14" s="35" customFormat="1" ht="20.25" customHeight="1">
      <c r="A535" s="246" t="s">
        <v>4</v>
      </c>
      <c r="B535" s="114" t="s">
        <v>160</v>
      </c>
      <c r="C535" s="40" t="s">
        <v>22</v>
      </c>
      <c r="D535" s="27">
        <f>D536+D537+D538+G535</f>
        <v>3614</v>
      </c>
      <c r="E535" s="27"/>
      <c r="F535" s="27">
        <f aca="true" t="shared" si="84" ref="F535:L535">F536+F537+F538</f>
        <v>1596</v>
      </c>
      <c r="G535" s="27">
        <f>G536+G537+G538+G539</f>
        <v>2087</v>
      </c>
      <c r="H535" s="27">
        <f t="shared" si="84"/>
        <v>1596</v>
      </c>
      <c r="I535" s="27">
        <f t="shared" si="84"/>
        <v>0</v>
      </c>
      <c r="J535" s="27">
        <f t="shared" si="84"/>
        <v>0</v>
      </c>
      <c r="K535" s="27">
        <f t="shared" si="84"/>
        <v>0</v>
      </c>
      <c r="L535" s="27">
        <f t="shared" si="84"/>
        <v>0</v>
      </c>
      <c r="M535" s="30"/>
      <c r="N535" s="30"/>
    </row>
    <row r="536" spans="1:15" s="35" customFormat="1" ht="117.75" customHeight="1">
      <c r="A536" s="247"/>
      <c r="B536" s="115"/>
      <c r="C536" s="40">
        <v>2013</v>
      </c>
      <c r="D536" s="27">
        <v>479</v>
      </c>
      <c r="E536" s="27"/>
      <c r="F536" s="27">
        <v>862</v>
      </c>
      <c r="G536" s="27">
        <v>479</v>
      </c>
      <c r="H536" s="27">
        <v>862</v>
      </c>
      <c r="I536" s="27">
        <v>0</v>
      </c>
      <c r="J536" s="27">
        <v>0</v>
      </c>
      <c r="K536" s="27">
        <v>0</v>
      </c>
      <c r="L536" s="27">
        <v>0</v>
      </c>
      <c r="M536" s="30" t="s">
        <v>273</v>
      </c>
      <c r="N536" s="30"/>
      <c r="O536" s="35" t="s">
        <v>318</v>
      </c>
    </row>
    <row r="537" spans="1:14" s="35" customFormat="1" ht="33.75" customHeight="1">
      <c r="A537" s="247"/>
      <c r="B537" s="115"/>
      <c r="C537" s="40">
        <v>2014</v>
      </c>
      <c r="D537" s="27">
        <v>509</v>
      </c>
      <c r="E537" s="27">
        <f>G537+I537</f>
        <v>509</v>
      </c>
      <c r="F537" s="27">
        <v>400</v>
      </c>
      <c r="G537" s="27">
        <v>509</v>
      </c>
      <c r="H537" s="27">
        <v>400</v>
      </c>
      <c r="I537" s="27">
        <v>0</v>
      </c>
      <c r="J537" s="27">
        <v>0</v>
      </c>
      <c r="K537" s="27">
        <v>0</v>
      </c>
      <c r="L537" s="27">
        <v>0</v>
      </c>
      <c r="M537" s="30" t="s">
        <v>236</v>
      </c>
      <c r="N537" s="30"/>
    </row>
    <row r="538" spans="1:14" s="35" customFormat="1" ht="33.75" customHeight="1">
      <c r="A538" s="247"/>
      <c r="B538" s="115"/>
      <c r="C538" s="29">
        <v>2015</v>
      </c>
      <c r="D538" s="27">
        <v>539</v>
      </c>
      <c r="E538" s="27"/>
      <c r="F538" s="27">
        <v>334</v>
      </c>
      <c r="G538" s="27">
        <v>539</v>
      </c>
      <c r="H538" s="27">
        <v>334</v>
      </c>
      <c r="I538" s="27">
        <v>0</v>
      </c>
      <c r="J538" s="27">
        <v>0</v>
      </c>
      <c r="K538" s="27">
        <v>0</v>
      </c>
      <c r="L538" s="27">
        <v>0</v>
      </c>
      <c r="M538" s="30" t="s">
        <v>327</v>
      </c>
      <c r="N538" s="30"/>
    </row>
    <row r="539" spans="1:14" s="35" customFormat="1" ht="21.75" customHeight="1">
      <c r="A539" s="248"/>
      <c r="B539" s="116"/>
      <c r="C539" s="29">
        <v>2016</v>
      </c>
      <c r="D539" s="29">
        <v>560</v>
      </c>
      <c r="E539" s="29"/>
      <c r="F539" s="29">
        <v>0</v>
      </c>
      <c r="G539" s="29">
        <v>560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/>
      <c r="N539" s="30"/>
    </row>
    <row r="540" spans="1:14" ht="13.5">
      <c r="A540" s="218" t="s">
        <v>161</v>
      </c>
      <c r="B540" s="219"/>
      <c r="C540" s="220"/>
      <c r="D540" s="5"/>
      <c r="E540" s="5"/>
      <c r="F540" s="5"/>
      <c r="G540" s="5"/>
      <c r="H540" s="5"/>
      <c r="I540" s="5"/>
      <c r="J540" s="5"/>
      <c r="K540" s="5"/>
      <c r="L540" s="5"/>
      <c r="M540" s="14"/>
      <c r="N540" s="14"/>
    </row>
    <row r="541" spans="1:14" ht="22.5" customHeight="1">
      <c r="A541" s="108"/>
      <c r="B541" s="111" t="s">
        <v>162</v>
      </c>
      <c r="C541" s="45" t="s">
        <v>22</v>
      </c>
      <c r="D541" s="6">
        <f>D542+D543+D544</f>
        <v>171</v>
      </c>
      <c r="E541" s="6"/>
      <c r="F541" s="6">
        <f aca="true" t="shared" si="85" ref="F541:L541">F542+F543+F544</f>
        <v>1886.1999999999998</v>
      </c>
      <c r="G541" s="6">
        <f t="shared" si="85"/>
        <v>0</v>
      </c>
      <c r="H541" s="6">
        <f t="shared" si="85"/>
        <v>0</v>
      </c>
      <c r="I541" s="6">
        <f t="shared" si="85"/>
        <v>0</v>
      </c>
      <c r="J541" s="6">
        <f t="shared" si="85"/>
        <v>0</v>
      </c>
      <c r="K541" s="6">
        <f>K542+K543+K544+K545</f>
        <v>171</v>
      </c>
      <c r="L541" s="6">
        <f>L542+L543+L544+L545</f>
        <v>1886.1999999999998</v>
      </c>
      <c r="M541" s="14"/>
      <c r="N541" s="14"/>
    </row>
    <row r="542" spans="1:14" ht="18.75" customHeight="1">
      <c r="A542" s="109"/>
      <c r="B542" s="112"/>
      <c r="C542" s="45">
        <v>2013</v>
      </c>
      <c r="D542" s="6">
        <v>36</v>
      </c>
      <c r="E542" s="6"/>
      <c r="F542" s="6">
        <v>34.6</v>
      </c>
      <c r="G542" s="6">
        <v>0</v>
      </c>
      <c r="H542" s="6">
        <v>0</v>
      </c>
      <c r="I542" s="6">
        <v>0</v>
      </c>
      <c r="J542" s="6">
        <v>0</v>
      </c>
      <c r="K542" s="6">
        <v>36</v>
      </c>
      <c r="L542" s="6">
        <v>34.6</v>
      </c>
      <c r="M542" s="14"/>
      <c r="N542" s="14"/>
    </row>
    <row r="543" spans="1:14" ht="20.25" customHeight="1">
      <c r="A543" s="109"/>
      <c r="B543" s="112"/>
      <c r="C543" s="45">
        <v>2014</v>
      </c>
      <c r="D543" s="6">
        <v>95</v>
      </c>
      <c r="E543" s="6"/>
      <c r="F543" s="6">
        <v>97</v>
      </c>
      <c r="G543" s="6">
        <v>0</v>
      </c>
      <c r="H543" s="6">
        <v>0</v>
      </c>
      <c r="I543" s="6">
        <v>0</v>
      </c>
      <c r="J543" s="6">
        <v>0</v>
      </c>
      <c r="K543" s="6">
        <v>95</v>
      </c>
      <c r="L543" s="6">
        <v>97</v>
      </c>
      <c r="M543" s="14"/>
      <c r="N543" s="14"/>
    </row>
    <row r="544" spans="1:14" ht="20.25" customHeight="1">
      <c r="A544" s="109"/>
      <c r="B544" s="112"/>
      <c r="C544" s="45">
        <v>2015</v>
      </c>
      <c r="D544" s="76">
        <v>40</v>
      </c>
      <c r="E544" s="76"/>
      <c r="F544" s="76">
        <v>1754.6</v>
      </c>
      <c r="G544" s="76">
        <v>0</v>
      </c>
      <c r="H544" s="76">
        <v>0</v>
      </c>
      <c r="I544" s="76">
        <v>0</v>
      </c>
      <c r="J544" s="76">
        <v>0</v>
      </c>
      <c r="K544" s="76">
        <v>40</v>
      </c>
      <c r="L544" s="76">
        <v>1754.6</v>
      </c>
      <c r="M544" s="14"/>
      <c r="N544" s="14"/>
    </row>
    <row r="545" spans="1:14" ht="20.25" customHeight="1">
      <c r="A545" s="110"/>
      <c r="B545" s="113"/>
      <c r="C545" s="65">
        <v>2016</v>
      </c>
      <c r="D545" s="65">
        <v>60</v>
      </c>
      <c r="E545" s="65"/>
      <c r="F545" s="65">
        <v>60</v>
      </c>
      <c r="G545" s="65">
        <v>0</v>
      </c>
      <c r="H545" s="65">
        <v>0</v>
      </c>
      <c r="I545" s="65">
        <v>0</v>
      </c>
      <c r="J545" s="65">
        <v>0</v>
      </c>
      <c r="K545" s="65">
        <v>0</v>
      </c>
      <c r="L545" s="65">
        <v>0</v>
      </c>
      <c r="M545" s="14"/>
      <c r="N545" s="14"/>
    </row>
    <row r="546" spans="1:14" s="22" customFormat="1" ht="21.75" customHeight="1">
      <c r="A546" s="104"/>
      <c r="B546" s="114" t="s">
        <v>163</v>
      </c>
      <c r="C546" s="40" t="s">
        <v>22</v>
      </c>
      <c r="D546" s="27">
        <f>D547+D548+D549+D550</f>
        <v>231</v>
      </c>
      <c r="E546" s="27"/>
      <c r="F546" s="27">
        <f>F547+F548+F549+F550</f>
        <v>2180.6</v>
      </c>
      <c r="G546" s="27">
        <f aca="true" t="shared" si="86" ref="F546:L546">G547+G548+G549</f>
        <v>0</v>
      </c>
      <c r="H546" s="27">
        <f t="shared" si="86"/>
        <v>0</v>
      </c>
      <c r="I546" s="27">
        <f t="shared" si="86"/>
        <v>0</v>
      </c>
      <c r="J546" s="27">
        <f t="shared" si="86"/>
        <v>0</v>
      </c>
      <c r="K546" s="27">
        <f>K547+K548+K549+K550</f>
        <v>231</v>
      </c>
      <c r="L546" s="27">
        <f>L547+L548+L549+L550</f>
        <v>2180.6</v>
      </c>
      <c r="M546" s="36"/>
      <c r="N546" s="21"/>
    </row>
    <row r="547" spans="1:14" s="22" customFormat="1" ht="24" customHeight="1">
      <c r="A547" s="105"/>
      <c r="B547" s="115"/>
      <c r="C547" s="40">
        <v>2013</v>
      </c>
      <c r="D547" s="27">
        <v>36</v>
      </c>
      <c r="E547" s="27"/>
      <c r="F547" s="27">
        <v>34.6</v>
      </c>
      <c r="G547" s="27">
        <v>0</v>
      </c>
      <c r="H547" s="27">
        <v>0</v>
      </c>
      <c r="I547" s="27">
        <v>0</v>
      </c>
      <c r="J547" s="27">
        <v>0</v>
      </c>
      <c r="K547" s="27">
        <v>36</v>
      </c>
      <c r="L547" s="27">
        <v>34.6</v>
      </c>
      <c r="M547" s="36"/>
      <c r="N547" s="21"/>
    </row>
    <row r="548" spans="1:14" s="35" customFormat="1" ht="159" customHeight="1">
      <c r="A548" s="105"/>
      <c r="B548" s="115"/>
      <c r="C548" s="40">
        <v>2014</v>
      </c>
      <c r="D548" s="27">
        <v>95</v>
      </c>
      <c r="E548" s="27"/>
      <c r="F548" s="27">
        <v>97</v>
      </c>
      <c r="G548" s="27">
        <v>0</v>
      </c>
      <c r="H548" s="27">
        <v>0</v>
      </c>
      <c r="I548" s="27">
        <v>0</v>
      </c>
      <c r="J548" s="27">
        <v>0</v>
      </c>
      <c r="K548" s="27">
        <v>95</v>
      </c>
      <c r="L548" s="27">
        <v>97</v>
      </c>
      <c r="M548" s="37" t="s">
        <v>237</v>
      </c>
      <c r="N548" s="30"/>
    </row>
    <row r="549" spans="1:14" s="35" customFormat="1" ht="68.25" customHeight="1">
      <c r="A549" s="105"/>
      <c r="B549" s="115"/>
      <c r="C549" s="29">
        <v>2015</v>
      </c>
      <c r="D549" s="27">
        <v>40</v>
      </c>
      <c r="E549" s="27"/>
      <c r="F549" s="27">
        <v>1623</v>
      </c>
      <c r="G549" s="27">
        <v>0</v>
      </c>
      <c r="H549" s="27">
        <v>0</v>
      </c>
      <c r="I549" s="27">
        <v>0</v>
      </c>
      <c r="J549" s="27">
        <v>0</v>
      </c>
      <c r="K549" s="27">
        <v>40</v>
      </c>
      <c r="L549" s="27">
        <v>1623</v>
      </c>
      <c r="M549" s="37" t="s">
        <v>342</v>
      </c>
      <c r="N549" s="30"/>
    </row>
    <row r="550" spans="1:14" s="35" customFormat="1" ht="66" customHeight="1">
      <c r="A550" s="106"/>
      <c r="B550" s="116"/>
      <c r="C550" s="29">
        <v>2016</v>
      </c>
      <c r="D550" s="29">
        <v>60</v>
      </c>
      <c r="E550" s="29"/>
      <c r="F550" s="29">
        <v>426</v>
      </c>
      <c r="G550" s="29"/>
      <c r="H550" s="29"/>
      <c r="I550" s="29"/>
      <c r="J550" s="29"/>
      <c r="K550" s="29">
        <v>60</v>
      </c>
      <c r="L550" s="50">
        <v>426</v>
      </c>
      <c r="M550" s="50"/>
      <c r="N550" s="30"/>
    </row>
    <row r="551" spans="1:14" ht="21" customHeight="1">
      <c r="A551" s="218" t="s">
        <v>164</v>
      </c>
      <c r="B551" s="219"/>
      <c r="C551" s="220"/>
      <c r="D551" s="5"/>
      <c r="E551" s="5"/>
      <c r="F551" s="5"/>
      <c r="G551" s="5"/>
      <c r="H551" s="5"/>
      <c r="I551" s="5"/>
      <c r="J551" s="5"/>
      <c r="K551" s="5"/>
      <c r="L551" s="5"/>
      <c r="M551" s="14"/>
      <c r="N551" s="14"/>
    </row>
    <row r="552" spans="1:14" ht="22.5" customHeight="1">
      <c r="A552" s="108"/>
      <c r="B552" s="111" t="s">
        <v>165</v>
      </c>
      <c r="C552" s="45" t="s">
        <v>22</v>
      </c>
      <c r="D552" s="6">
        <f>D553+D554+D555+D556</f>
        <v>200000</v>
      </c>
      <c r="E552" s="6"/>
      <c r="F552" s="6">
        <f aca="true" t="shared" si="87" ref="F552:L552">F553+F554</f>
        <v>79171</v>
      </c>
      <c r="G552" s="6">
        <f t="shared" si="87"/>
        <v>90000</v>
      </c>
      <c r="H552" s="6">
        <f t="shared" si="87"/>
        <v>71185</v>
      </c>
      <c r="I552" s="6">
        <f>I553+I554</f>
        <v>10000</v>
      </c>
      <c r="J552" s="6">
        <f t="shared" si="87"/>
        <v>7986</v>
      </c>
      <c r="K552" s="6">
        <f t="shared" si="87"/>
        <v>0</v>
      </c>
      <c r="L552" s="6">
        <f t="shared" si="87"/>
        <v>0</v>
      </c>
      <c r="M552" s="14"/>
      <c r="N552" s="14"/>
    </row>
    <row r="553" spans="1:14" ht="19.5" customHeight="1">
      <c r="A553" s="109"/>
      <c r="B553" s="112"/>
      <c r="C553" s="45">
        <v>2013</v>
      </c>
      <c r="D553" s="6">
        <v>50000</v>
      </c>
      <c r="E553" s="6"/>
      <c r="F553" s="6">
        <v>24778</v>
      </c>
      <c r="G553" s="6">
        <v>45000</v>
      </c>
      <c r="H553" s="6">
        <v>22250</v>
      </c>
      <c r="I553" s="6">
        <v>5000</v>
      </c>
      <c r="J553" s="6">
        <v>2528</v>
      </c>
      <c r="K553" s="6">
        <v>0</v>
      </c>
      <c r="L553" s="6">
        <v>0</v>
      </c>
      <c r="M553" s="14"/>
      <c r="N553" s="14"/>
    </row>
    <row r="554" spans="1:14" ht="21.75" customHeight="1">
      <c r="A554" s="109"/>
      <c r="B554" s="112"/>
      <c r="C554" s="45">
        <v>2014</v>
      </c>
      <c r="D554" s="6">
        <v>50000</v>
      </c>
      <c r="E554" s="6">
        <v>50000</v>
      </c>
      <c r="F554" s="6">
        <v>54393</v>
      </c>
      <c r="G554" s="6">
        <v>45000</v>
      </c>
      <c r="H554" s="6">
        <v>48935</v>
      </c>
      <c r="I554" s="6">
        <v>5000</v>
      </c>
      <c r="J554" s="6">
        <v>5458</v>
      </c>
      <c r="K554" s="6">
        <v>0</v>
      </c>
      <c r="L554" s="6">
        <v>0</v>
      </c>
      <c r="M554" s="14"/>
      <c r="N554" s="14"/>
    </row>
    <row r="555" spans="1:14" ht="21.75" customHeight="1">
      <c r="A555" s="109"/>
      <c r="B555" s="112"/>
      <c r="C555" s="45">
        <v>2015</v>
      </c>
      <c r="D555" s="76">
        <v>50000</v>
      </c>
      <c r="E555" s="76"/>
      <c r="F555" s="76">
        <f>H555+J555</f>
        <v>2815.6</v>
      </c>
      <c r="G555" s="76">
        <v>45000</v>
      </c>
      <c r="H555" s="76">
        <v>1092.8</v>
      </c>
      <c r="I555" s="76">
        <v>5000</v>
      </c>
      <c r="J555" s="76">
        <v>1722.8</v>
      </c>
      <c r="K555" s="76">
        <v>0</v>
      </c>
      <c r="L555" s="76">
        <v>0</v>
      </c>
      <c r="M555" s="14"/>
      <c r="N555" s="14"/>
    </row>
    <row r="556" spans="1:14" ht="21.75" customHeight="1">
      <c r="A556" s="110"/>
      <c r="B556" s="113"/>
      <c r="C556" s="65">
        <v>2016</v>
      </c>
      <c r="D556" s="65">
        <v>50000</v>
      </c>
      <c r="E556" s="65"/>
      <c r="F556" s="65">
        <f>F557</f>
        <v>86722</v>
      </c>
      <c r="G556" s="65">
        <v>45000</v>
      </c>
      <c r="H556" s="65"/>
      <c r="I556" s="65">
        <v>5000</v>
      </c>
      <c r="J556" s="65"/>
      <c r="K556" s="65"/>
      <c r="L556" s="65"/>
      <c r="M556" s="14"/>
      <c r="N556" s="14"/>
    </row>
    <row r="557" spans="1:14" ht="21" customHeight="1">
      <c r="A557" s="178" t="s">
        <v>4</v>
      </c>
      <c r="B557" s="249" t="s">
        <v>166</v>
      </c>
      <c r="C557" s="41" t="s">
        <v>22</v>
      </c>
      <c r="D557" s="5">
        <f>D558+D559+D560+D561</f>
        <v>200000</v>
      </c>
      <c r="E557" s="5"/>
      <c r="F557" s="5">
        <f>F558+F559+F560+F561</f>
        <v>86722</v>
      </c>
      <c r="G557" s="5">
        <f>G558+G559+G560+G561</f>
        <v>180000</v>
      </c>
      <c r="H557" s="5">
        <f>H558+H559+H560</f>
        <v>72277.8</v>
      </c>
      <c r="I557" s="5">
        <f>I558+I559+I560+I561</f>
        <v>20000</v>
      </c>
      <c r="J557" s="5">
        <f>J558+J559+J560</f>
        <v>14444.2</v>
      </c>
      <c r="K557" s="5">
        <f>K558+K559</f>
        <v>0</v>
      </c>
      <c r="L557" s="5">
        <f>L558+L559</f>
        <v>0</v>
      </c>
      <c r="M557" s="14"/>
      <c r="N557" s="14"/>
    </row>
    <row r="558" spans="1:14" ht="262.5" customHeight="1">
      <c r="A558" s="179"/>
      <c r="B558" s="250"/>
      <c r="C558" s="41">
        <v>2013</v>
      </c>
      <c r="D558" s="5">
        <v>50000</v>
      </c>
      <c r="E558" s="5"/>
      <c r="F558" s="5">
        <v>24778</v>
      </c>
      <c r="G558" s="5">
        <v>45000</v>
      </c>
      <c r="H558" s="5">
        <v>22250</v>
      </c>
      <c r="I558" s="5">
        <v>5000</v>
      </c>
      <c r="J558" s="5">
        <v>2528</v>
      </c>
      <c r="K558" s="5">
        <v>0</v>
      </c>
      <c r="L558" s="5">
        <v>0</v>
      </c>
      <c r="M558" s="14" t="s">
        <v>274</v>
      </c>
      <c r="N558" s="14"/>
    </row>
    <row r="559" spans="1:14" ht="72" customHeight="1">
      <c r="A559" s="179"/>
      <c r="B559" s="250"/>
      <c r="C559" s="41">
        <v>2014</v>
      </c>
      <c r="D559" s="5">
        <v>50000</v>
      </c>
      <c r="E559" s="5">
        <v>50000</v>
      </c>
      <c r="F559" s="5">
        <f>H559+J559</f>
        <v>54393</v>
      </c>
      <c r="G559" s="5">
        <v>45000</v>
      </c>
      <c r="H559" s="5">
        <v>48935</v>
      </c>
      <c r="I559" s="5">
        <v>5000</v>
      </c>
      <c r="J559" s="5">
        <v>5458</v>
      </c>
      <c r="K559" s="5">
        <v>0</v>
      </c>
      <c r="L559" s="5">
        <v>0</v>
      </c>
      <c r="M559" s="14" t="s">
        <v>303</v>
      </c>
      <c r="N559" s="14"/>
    </row>
    <row r="560" spans="1:14" ht="72" customHeight="1">
      <c r="A560" s="179"/>
      <c r="B560" s="250"/>
      <c r="C560" s="12">
        <v>2015</v>
      </c>
      <c r="D560" s="5">
        <v>50000</v>
      </c>
      <c r="E560" s="5"/>
      <c r="F560" s="5">
        <v>7551</v>
      </c>
      <c r="G560" s="5">
        <v>45000</v>
      </c>
      <c r="H560" s="5">
        <v>1092.8</v>
      </c>
      <c r="I560" s="5">
        <v>5000</v>
      </c>
      <c r="J560" s="5">
        <v>6458.2</v>
      </c>
      <c r="K560" s="5">
        <v>0</v>
      </c>
      <c r="L560" s="5">
        <v>0</v>
      </c>
      <c r="M560" s="15" t="s">
        <v>343</v>
      </c>
      <c r="N560" s="14"/>
    </row>
    <row r="561" spans="1:14" ht="63" customHeight="1">
      <c r="A561" s="180"/>
      <c r="B561" s="251"/>
      <c r="C561" s="65">
        <v>2016</v>
      </c>
      <c r="D561" s="65">
        <v>50000</v>
      </c>
      <c r="E561" s="65"/>
      <c r="F561" s="65">
        <v>0</v>
      </c>
      <c r="G561" s="65">
        <v>45000</v>
      </c>
      <c r="H561" s="65">
        <v>0</v>
      </c>
      <c r="I561" s="65">
        <v>5000</v>
      </c>
      <c r="J561" s="65">
        <v>0</v>
      </c>
      <c r="K561" s="65">
        <v>0</v>
      </c>
      <c r="L561" s="65">
        <v>0</v>
      </c>
      <c r="M561" s="84"/>
      <c r="N561" s="14"/>
    </row>
    <row r="562" spans="1:14" ht="19.5" customHeight="1">
      <c r="A562" s="218" t="s">
        <v>167</v>
      </c>
      <c r="B562" s="219"/>
      <c r="C562" s="220"/>
      <c r="D562" s="5"/>
      <c r="E562" s="5"/>
      <c r="F562" s="5"/>
      <c r="G562" s="5"/>
      <c r="H562" s="5"/>
      <c r="I562" s="5"/>
      <c r="J562" s="5"/>
      <c r="K562" s="5"/>
      <c r="L562" s="5"/>
      <c r="M562" s="14"/>
      <c r="N562" s="14"/>
    </row>
    <row r="563" spans="1:14" ht="20.25" customHeight="1">
      <c r="A563" s="108"/>
      <c r="B563" s="111" t="s">
        <v>168</v>
      </c>
      <c r="C563" s="45" t="s">
        <v>22</v>
      </c>
      <c r="D563" s="6">
        <f>D568</f>
        <v>12615</v>
      </c>
      <c r="E563" s="6"/>
      <c r="F563" s="6">
        <f aca="true" t="shared" si="88" ref="F563:L563">F568</f>
        <v>9076.2</v>
      </c>
      <c r="G563" s="6">
        <f t="shared" si="88"/>
        <v>0</v>
      </c>
      <c r="H563" s="6">
        <f t="shared" si="88"/>
        <v>0</v>
      </c>
      <c r="I563" s="6">
        <f t="shared" si="88"/>
        <v>12615</v>
      </c>
      <c r="J563" s="6">
        <f t="shared" si="88"/>
        <v>9076.2</v>
      </c>
      <c r="K563" s="6">
        <f t="shared" si="88"/>
        <v>0</v>
      </c>
      <c r="L563" s="6">
        <f t="shared" si="88"/>
        <v>0</v>
      </c>
      <c r="M563" s="14"/>
      <c r="N563" s="14"/>
    </row>
    <row r="564" spans="1:14" ht="60" customHeight="1">
      <c r="A564" s="109"/>
      <c r="B564" s="112"/>
      <c r="C564" s="45">
        <v>2013</v>
      </c>
      <c r="D564" s="6">
        <f>D570</f>
        <v>4078</v>
      </c>
      <c r="E564" s="6"/>
      <c r="F564" s="6">
        <f aca="true" t="shared" si="89" ref="F564:L564">F570</f>
        <v>3781.1</v>
      </c>
      <c r="G564" s="6">
        <f t="shared" si="89"/>
        <v>0</v>
      </c>
      <c r="H564" s="6">
        <f t="shared" si="89"/>
        <v>0</v>
      </c>
      <c r="I564" s="6">
        <f t="shared" si="89"/>
        <v>4078</v>
      </c>
      <c r="J564" s="6">
        <f t="shared" si="89"/>
        <v>3781.1</v>
      </c>
      <c r="K564" s="6">
        <f t="shared" si="89"/>
        <v>0</v>
      </c>
      <c r="L564" s="6">
        <f t="shared" si="89"/>
        <v>0</v>
      </c>
      <c r="M564" s="14" t="s">
        <v>238</v>
      </c>
      <c r="N564" s="14"/>
    </row>
    <row r="565" spans="1:14" ht="21" customHeight="1">
      <c r="A565" s="109"/>
      <c r="B565" s="112"/>
      <c r="C565" s="45">
        <v>2014</v>
      </c>
      <c r="D565" s="6">
        <f>D570</f>
        <v>4078</v>
      </c>
      <c r="E565" s="6"/>
      <c r="F565" s="6">
        <f aca="true" t="shared" si="90" ref="F565:L565">F570</f>
        <v>3781.1</v>
      </c>
      <c r="G565" s="6">
        <f t="shared" si="90"/>
        <v>0</v>
      </c>
      <c r="H565" s="6">
        <f t="shared" si="90"/>
        <v>0</v>
      </c>
      <c r="I565" s="6">
        <f t="shared" si="90"/>
        <v>4078</v>
      </c>
      <c r="J565" s="6">
        <f t="shared" si="90"/>
        <v>3781.1</v>
      </c>
      <c r="K565" s="6">
        <f t="shared" si="90"/>
        <v>0</v>
      </c>
      <c r="L565" s="6">
        <f t="shared" si="90"/>
        <v>0</v>
      </c>
      <c r="M565" s="14"/>
      <c r="N565" s="14"/>
    </row>
    <row r="566" spans="1:14" ht="21" customHeight="1">
      <c r="A566" s="109"/>
      <c r="B566" s="112"/>
      <c r="C566" s="45">
        <v>2015</v>
      </c>
      <c r="D566" s="76">
        <v>7246</v>
      </c>
      <c r="E566" s="76"/>
      <c r="F566" s="76">
        <v>762.2</v>
      </c>
      <c r="G566" s="76">
        <f>G571</f>
        <v>0</v>
      </c>
      <c r="H566" s="76">
        <f>H571</f>
        <v>0</v>
      </c>
      <c r="I566" s="76">
        <v>7246</v>
      </c>
      <c r="J566" s="76">
        <v>762.2</v>
      </c>
      <c r="K566" s="76">
        <f>K571</f>
        <v>0</v>
      </c>
      <c r="L566" s="76">
        <f>L571</f>
        <v>0</v>
      </c>
      <c r="M566" s="14"/>
      <c r="N566" s="14"/>
    </row>
    <row r="567" spans="1:14" ht="21" customHeight="1">
      <c r="A567" s="110"/>
      <c r="B567" s="113"/>
      <c r="C567" s="65">
        <v>2016</v>
      </c>
      <c r="D567" s="65">
        <v>4300</v>
      </c>
      <c r="E567" s="65"/>
      <c r="F567" s="65"/>
      <c r="G567" s="65"/>
      <c r="H567" s="65"/>
      <c r="I567" s="65">
        <v>4300</v>
      </c>
      <c r="J567" s="65"/>
      <c r="K567" s="65"/>
      <c r="L567" s="65"/>
      <c r="M567" s="14"/>
      <c r="N567" s="14"/>
    </row>
    <row r="568" spans="1:14" s="35" customFormat="1" ht="18" customHeight="1">
      <c r="A568" s="221" t="s">
        <v>4</v>
      </c>
      <c r="B568" s="114" t="s">
        <v>169</v>
      </c>
      <c r="C568" s="40" t="s">
        <v>22</v>
      </c>
      <c r="D568" s="27">
        <f>D569+D570+D571</f>
        <v>12615</v>
      </c>
      <c r="E568" s="27"/>
      <c r="F568" s="27">
        <f aca="true" t="shared" si="91" ref="F568:L568">F569+F570+F571</f>
        <v>9076.2</v>
      </c>
      <c r="G568" s="27">
        <f t="shared" si="91"/>
        <v>0</v>
      </c>
      <c r="H568" s="27">
        <f t="shared" si="91"/>
        <v>0</v>
      </c>
      <c r="I568" s="27">
        <f t="shared" si="91"/>
        <v>12615</v>
      </c>
      <c r="J568" s="27">
        <f t="shared" si="91"/>
        <v>9076.2</v>
      </c>
      <c r="K568" s="27">
        <f t="shared" si="91"/>
        <v>0</v>
      </c>
      <c r="L568" s="27">
        <f t="shared" si="91"/>
        <v>0</v>
      </c>
      <c r="M568" s="30"/>
      <c r="N568" s="30"/>
    </row>
    <row r="569" spans="1:14" s="35" customFormat="1" ht="18" customHeight="1">
      <c r="A569" s="222"/>
      <c r="B569" s="115"/>
      <c r="C569" s="40">
        <v>2013</v>
      </c>
      <c r="D569" s="27">
        <f>D573+D578+D583+D588+D593+D598+D603+D608</f>
        <v>4914</v>
      </c>
      <c r="E569" s="27"/>
      <c r="F569" s="27">
        <f aca="true" t="shared" si="92" ref="F569:L569">F573+F578+F583+F588+F593+F598+F603+F608</f>
        <v>4914</v>
      </c>
      <c r="G569" s="27">
        <f t="shared" si="92"/>
        <v>0</v>
      </c>
      <c r="H569" s="27">
        <f t="shared" si="92"/>
        <v>0</v>
      </c>
      <c r="I569" s="27">
        <f t="shared" si="92"/>
        <v>4914</v>
      </c>
      <c r="J569" s="27">
        <f t="shared" si="92"/>
        <v>4914</v>
      </c>
      <c r="K569" s="27">
        <f t="shared" si="92"/>
        <v>0</v>
      </c>
      <c r="L569" s="27">
        <f t="shared" si="92"/>
        <v>0</v>
      </c>
      <c r="M569" s="30"/>
      <c r="N569" s="30"/>
    </row>
    <row r="570" spans="1:14" s="35" customFormat="1" ht="60" customHeight="1">
      <c r="A570" s="222"/>
      <c r="B570" s="115"/>
      <c r="C570" s="40">
        <v>2014</v>
      </c>
      <c r="D570" s="27">
        <f>D574+D579+D584+D589+D594+D599+D604+D609</f>
        <v>4078</v>
      </c>
      <c r="E570" s="27"/>
      <c r="F570" s="27">
        <f aca="true" t="shared" si="93" ref="F570:L570">F574+F579+F584+F589+F594+F599+F604+F609</f>
        <v>3781.1</v>
      </c>
      <c r="G570" s="27">
        <f t="shared" si="93"/>
        <v>0</v>
      </c>
      <c r="H570" s="27">
        <f t="shared" si="93"/>
        <v>0</v>
      </c>
      <c r="I570" s="27">
        <f t="shared" si="93"/>
        <v>4078</v>
      </c>
      <c r="J570" s="27">
        <f t="shared" si="93"/>
        <v>3781.1</v>
      </c>
      <c r="K570" s="27">
        <f t="shared" si="93"/>
        <v>0</v>
      </c>
      <c r="L570" s="27">
        <f t="shared" si="93"/>
        <v>0</v>
      </c>
      <c r="M570" s="30" t="s">
        <v>238</v>
      </c>
      <c r="N570" s="30"/>
    </row>
    <row r="571" spans="1:14" s="35" customFormat="1" ht="21" customHeight="1">
      <c r="A571" s="223"/>
      <c r="B571" s="116"/>
      <c r="C571" s="40">
        <v>2015</v>
      </c>
      <c r="D571" s="27">
        <f>D575+D580+D585+D590+D595+D600+D605+D610</f>
        <v>3623</v>
      </c>
      <c r="E571" s="27"/>
      <c r="F571" s="27">
        <f aca="true" t="shared" si="94" ref="F571:L571">F575+F580+F585+F590+F595+F600+F605+F610</f>
        <v>381.1</v>
      </c>
      <c r="G571" s="27">
        <f t="shared" si="94"/>
        <v>0</v>
      </c>
      <c r="H571" s="27">
        <f t="shared" si="94"/>
        <v>0</v>
      </c>
      <c r="I571" s="27">
        <f t="shared" si="94"/>
        <v>3623</v>
      </c>
      <c r="J571" s="27">
        <f t="shared" si="94"/>
        <v>381.1</v>
      </c>
      <c r="K571" s="27">
        <f t="shared" si="94"/>
        <v>0</v>
      </c>
      <c r="L571" s="27">
        <f t="shared" si="94"/>
        <v>0</v>
      </c>
      <c r="M571" s="30"/>
      <c r="N571" s="30"/>
    </row>
    <row r="572" spans="1:14" s="22" customFormat="1" ht="25.5" customHeight="1">
      <c r="A572" s="102" t="s">
        <v>26</v>
      </c>
      <c r="B572" s="129" t="s">
        <v>186</v>
      </c>
      <c r="C572" s="42" t="s">
        <v>22</v>
      </c>
      <c r="D572" s="23">
        <f>D573+D574+D575+D576</f>
        <v>551</v>
      </c>
      <c r="E572" s="23"/>
      <c r="F572" s="23">
        <f aca="true" t="shared" si="95" ref="F572:L572">F573+F574+F575</f>
        <v>274</v>
      </c>
      <c r="G572" s="23">
        <f t="shared" si="95"/>
        <v>0</v>
      </c>
      <c r="H572" s="23">
        <f t="shared" si="95"/>
        <v>0</v>
      </c>
      <c r="I572" s="23">
        <f>I573+I574+I575+I576</f>
        <v>551</v>
      </c>
      <c r="J572" s="23">
        <f t="shared" si="95"/>
        <v>274</v>
      </c>
      <c r="K572" s="23">
        <f t="shared" si="95"/>
        <v>0</v>
      </c>
      <c r="L572" s="23">
        <f t="shared" si="95"/>
        <v>0</v>
      </c>
      <c r="M572" s="21"/>
      <c r="N572" s="21"/>
    </row>
    <row r="573" spans="1:14" s="22" customFormat="1" ht="19.5" customHeight="1">
      <c r="A573" s="103"/>
      <c r="B573" s="130"/>
      <c r="C573" s="42">
        <v>2013</v>
      </c>
      <c r="D573" s="23">
        <v>137</v>
      </c>
      <c r="E573" s="23"/>
      <c r="F573" s="23">
        <v>137</v>
      </c>
      <c r="G573" s="23">
        <v>0</v>
      </c>
      <c r="H573" s="23">
        <v>0</v>
      </c>
      <c r="I573" s="23">
        <v>137</v>
      </c>
      <c r="J573" s="23">
        <v>137</v>
      </c>
      <c r="K573" s="23">
        <v>0</v>
      </c>
      <c r="L573" s="23">
        <v>0</v>
      </c>
      <c r="M573" s="21"/>
      <c r="N573" s="21"/>
    </row>
    <row r="574" spans="1:14" s="22" customFormat="1" ht="60" customHeight="1">
      <c r="A574" s="103"/>
      <c r="B574" s="130"/>
      <c r="C574" s="42">
        <v>2014</v>
      </c>
      <c r="D574" s="23">
        <v>137</v>
      </c>
      <c r="E574" s="23"/>
      <c r="F574" s="23">
        <v>137</v>
      </c>
      <c r="G574" s="23">
        <v>0</v>
      </c>
      <c r="H574" s="23">
        <v>0</v>
      </c>
      <c r="I574" s="23">
        <v>137</v>
      </c>
      <c r="J574" s="23">
        <v>137</v>
      </c>
      <c r="K574" s="23">
        <v>0</v>
      </c>
      <c r="L574" s="23">
        <v>0</v>
      </c>
      <c r="M574" s="21" t="s">
        <v>239</v>
      </c>
      <c r="N574" s="21"/>
    </row>
    <row r="575" spans="1:14" s="22" customFormat="1" ht="60" customHeight="1">
      <c r="A575" s="103"/>
      <c r="B575" s="130"/>
      <c r="C575" s="42">
        <v>2015</v>
      </c>
      <c r="D575" s="58">
        <v>137</v>
      </c>
      <c r="E575" s="58"/>
      <c r="F575" s="58">
        <v>0</v>
      </c>
      <c r="G575" s="58">
        <v>0</v>
      </c>
      <c r="H575" s="58">
        <v>0</v>
      </c>
      <c r="I575" s="58">
        <v>137</v>
      </c>
      <c r="J575" s="58">
        <v>0</v>
      </c>
      <c r="K575" s="58">
        <v>0</v>
      </c>
      <c r="L575" s="58">
        <v>0</v>
      </c>
      <c r="M575" s="21"/>
      <c r="N575" s="21"/>
    </row>
    <row r="576" spans="1:14" s="22" customFormat="1" ht="51.75" customHeight="1">
      <c r="A576" s="107"/>
      <c r="B576" s="131"/>
      <c r="C576" s="56">
        <v>2016</v>
      </c>
      <c r="D576" s="56">
        <v>140</v>
      </c>
      <c r="E576" s="56"/>
      <c r="F576" s="94">
        <v>0</v>
      </c>
      <c r="G576" s="94">
        <v>0</v>
      </c>
      <c r="H576" s="94">
        <v>0</v>
      </c>
      <c r="I576" s="56">
        <v>140</v>
      </c>
      <c r="J576" s="94">
        <v>0</v>
      </c>
      <c r="K576" s="94">
        <v>0</v>
      </c>
      <c r="L576" s="94">
        <v>0</v>
      </c>
      <c r="M576" s="21"/>
      <c r="N576" s="21"/>
    </row>
    <row r="577" spans="1:14" s="22" customFormat="1" ht="20.25" customHeight="1">
      <c r="A577" s="102" t="s">
        <v>28</v>
      </c>
      <c r="B577" s="129" t="s">
        <v>185</v>
      </c>
      <c r="C577" s="42" t="s">
        <v>22</v>
      </c>
      <c r="D577" s="23">
        <f>D578+D579+D580+D581</f>
        <v>1475</v>
      </c>
      <c r="E577" s="23"/>
      <c r="F577" s="23">
        <f aca="true" t="shared" si="96" ref="F577:L577">F578+F579+F580</f>
        <v>710</v>
      </c>
      <c r="G577" s="23">
        <f t="shared" si="96"/>
        <v>0</v>
      </c>
      <c r="H577" s="23">
        <f t="shared" si="96"/>
        <v>0</v>
      </c>
      <c r="I577" s="23">
        <f>I578+I579+I580+I581</f>
        <v>1475</v>
      </c>
      <c r="J577" s="23">
        <f t="shared" si="96"/>
        <v>710</v>
      </c>
      <c r="K577" s="23">
        <f t="shared" si="96"/>
        <v>0</v>
      </c>
      <c r="L577" s="23">
        <f t="shared" si="96"/>
        <v>0</v>
      </c>
      <c r="M577" s="21"/>
      <c r="N577" s="21"/>
    </row>
    <row r="578" spans="1:14" s="22" customFormat="1" ht="18.75" customHeight="1">
      <c r="A578" s="103"/>
      <c r="B578" s="130"/>
      <c r="C578" s="42">
        <v>2013</v>
      </c>
      <c r="D578" s="23">
        <v>350</v>
      </c>
      <c r="E578" s="23"/>
      <c r="F578" s="23">
        <v>350</v>
      </c>
      <c r="G578" s="23">
        <v>0</v>
      </c>
      <c r="H578" s="23">
        <v>0</v>
      </c>
      <c r="I578" s="23">
        <v>350</v>
      </c>
      <c r="J578" s="23">
        <v>350</v>
      </c>
      <c r="K578" s="23">
        <v>0</v>
      </c>
      <c r="L578" s="23">
        <v>0</v>
      </c>
      <c r="M578" s="21"/>
      <c r="N578" s="21"/>
    </row>
    <row r="579" spans="1:14" s="22" customFormat="1" ht="105" customHeight="1">
      <c r="A579" s="103"/>
      <c r="B579" s="130"/>
      <c r="C579" s="42">
        <v>2014</v>
      </c>
      <c r="D579" s="23">
        <v>360</v>
      </c>
      <c r="E579" s="23"/>
      <c r="F579" s="23">
        <v>360</v>
      </c>
      <c r="G579" s="23">
        <v>0</v>
      </c>
      <c r="H579" s="23">
        <v>0</v>
      </c>
      <c r="I579" s="23">
        <v>360</v>
      </c>
      <c r="J579" s="23">
        <v>360</v>
      </c>
      <c r="K579" s="23">
        <v>0</v>
      </c>
      <c r="L579" s="23">
        <v>0</v>
      </c>
      <c r="M579" s="21" t="s">
        <v>240</v>
      </c>
      <c r="N579" s="21"/>
    </row>
    <row r="580" spans="1:14" s="22" customFormat="1" ht="62.25" customHeight="1">
      <c r="A580" s="103"/>
      <c r="B580" s="130"/>
      <c r="C580" s="42">
        <v>2015</v>
      </c>
      <c r="D580" s="58">
        <v>375</v>
      </c>
      <c r="E580" s="58"/>
      <c r="F580" s="58">
        <v>0</v>
      </c>
      <c r="G580" s="58">
        <v>0</v>
      </c>
      <c r="H580" s="58">
        <v>0</v>
      </c>
      <c r="I580" s="58">
        <v>375</v>
      </c>
      <c r="J580" s="58">
        <v>0</v>
      </c>
      <c r="K580" s="58">
        <v>0</v>
      </c>
      <c r="L580" s="58">
        <v>0</v>
      </c>
      <c r="M580" s="21"/>
      <c r="N580" s="21"/>
    </row>
    <row r="581" spans="1:14" s="22" customFormat="1" ht="51" customHeight="1">
      <c r="A581" s="107"/>
      <c r="B581" s="131"/>
      <c r="C581" s="56">
        <v>2016</v>
      </c>
      <c r="D581" s="56">
        <v>390</v>
      </c>
      <c r="E581" s="56"/>
      <c r="F581" s="94">
        <v>0</v>
      </c>
      <c r="G581" s="94">
        <v>0</v>
      </c>
      <c r="H581" s="94">
        <v>0</v>
      </c>
      <c r="I581" s="56">
        <v>390</v>
      </c>
      <c r="J581" s="94">
        <v>0</v>
      </c>
      <c r="K581" s="94">
        <v>0</v>
      </c>
      <c r="L581" s="94">
        <v>0</v>
      </c>
      <c r="M581" s="21"/>
      <c r="N581" s="21"/>
    </row>
    <row r="582" spans="1:14" s="22" customFormat="1" ht="24" customHeight="1">
      <c r="A582" s="102" t="s">
        <v>61</v>
      </c>
      <c r="B582" s="96" t="s">
        <v>187</v>
      </c>
      <c r="C582" s="42" t="s">
        <v>22</v>
      </c>
      <c r="D582" s="23">
        <f>D583+D584+D585+D586</f>
        <v>1602</v>
      </c>
      <c r="E582" s="23"/>
      <c r="F582" s="23">
        <f aca="true" t="shared" si="97" ref="F582:L582">F583+F584+F585</f>
        <v>742</v>
      </c>
      <c r="G582" s="23">
        <f t="shared" si="97"/>
        <v>0</v>
      </c>
      <c r="H582" s="23">
        <f t="shared" si="97"/>
        <v>0</v>
      </c>
      <c r="I582" s="23">
        <f>I583+I584+I585+I586</f>
        <v>1602</v>
      </c>
      <c r="J582" s="23">
        <f t="shared" si="97"/>
        <v>742</v>
      </c>
      <c r="K582" s="23">
        <f t="shared" si="97"/>
        <v>0</v>
      </c>
      <c r="L582" s="23">
        <f t="shared" si="97"/>
        <v>0</v>
      </c>
      <c r="M582" s="21"/>
      <c r="N582" s="21"/>
    </row>
    <row r="583" spans="1:14" s="22" customFormat="1" ht="20.25" customHeight="1">
      <c r="A583" s="103"/>
      <c r="B583" s="97"/>
      <c r="C583" s="42">
        <v>2013</v>
      </c>
      <c r="D583" s="23">
        <v>362</v>
      </c>
      <c r="E583" s="23"/>
      <c r="F583" s="23">
        <v>362</v>
      </c>
      <c r="G583" s="23">
        <v>0</v>
      </c>
      <c r="H583" s="23">
        <v>0</v>
      </c>
      <c r="I583" s="23">
        <v>362</v>
      </c>
      <c r="J583" s="23">
        <v>362</v>
      </c>
      <c r="K583" s="23">
        <v>0</v>
      </c>
      <c r="L583" s="23">
        <v>0</v>
      </c>
      <c r="M583" s="21"/>
      <c r="N583" s="21"/>
    </row>
    <row r="584" spans="1:14" s="22" customFormat="1" ht="48" customHeight="1">
      <c r="A584" s="103"/>
      <c r="B584" s="97"/>
      <c r="C584" s="42">
        <v>2014</v>
      </c>
      <c r="D584" s="23">
        <v>380</v>
      </c>
      <c r="E584" s="23"/>
      <c r="F584" s="23">
        <v>380</v>
      </c>
      <c r="G584" s="23">
        <v>0</v>
      </c>
      <c r="H584" s="23">
        <v>0</v>
      </c>
      <c r="I584" s="23">
        <v>380</v>
      </c>
      <c r="J584" s="23">
        <v>380</v>
      </c>
      <c r="K584" s="23">
        <v>0</v>
      </c>
      <c r="L584" s="23">
        <v>0</v>
      </c>
      <c r="M584" s="21" t="s">
        <v>241</v>
      </c>
      <c r="N584" s="21"/>
    </row>
    <row r="585" spans="1:14" s="22" customFormat="1" ht="48" customHeight="1">
      <c r="A585" s="103"/>
      <c r="B585" s="97"/>
      <c r="C585" s="42">
        <v>2015</v>
      </c>
      <c r="D585" s="58">
        <v>410</v>
      </c>
      <c r="E585" s="58"/>
      <c r="F585" s="58">
        <v>0</v>
      </c>
      <c r="G585" s="58">
        <v>0</v>
      </c>
      <c r="H585" s="58">
        <v>0</v>
      </c>
      <c r="I585" s="58">
        <v>410</v>
      </c>
      <c r="J585" s="58">
        <v>0</v>
      </c>
      <c r="K585" s="58">
        <v>0</v>
      </c>
      <c r="L585" s="58">
        <v>0</v>
      </c>
      <c r="M585" s="21"/>
      <c r="N585" s="21"/>
    </row>
    <row r="586" spans="1:14" s="22" customFormat="1" ht="26.25" customHeight="1">
      <c r="A586" s="107"/>
      <c r="B586" s="98"/>
      <c r="C586" s="56">
        <v>2016</v>
      </c>
      <c r="D586" s="56">
        <v>450</v>
      </c>
      <c r="E586" s="56"/>
      <c r="F586" s="94">
        <v>0</v>
      </c>
      <c r="G586" s="94">
        <v>0</v>
      </c>
      <c r="H586" s="94">
        <v>0</v>
      </c>
      <c r="I586" s="56">
        <v>450</v>
      </c>
      <c r="J586" s="94">
        <v>0</v>
      </c>
      <c r="K586" s="94">
        <v>0</v>
      </c>
      <c r="L586" s="94">
        <v>0</v>
      </c>
      <c r="M586" s="21"/>
      <c r="N586" s="21"/>
    </row>
    <row r="587" spans="1:14" s="22" customFormat="1" ht="22.5" customHeight="1">
      <c r="A587" s="102" t="s">
        <v>113</v>
      </c>
      <c r="B587" s="96" t="s">
        <v>170</v>
      </c>
      <c r="C587" s="42" t="s">
        <v>22</v>
      </c>
      <c r="D587" s="23">
        <f>D588+D589+D590+D591</f>
        <v>1610</v>
      </c>
      <c r="E587" s="23"/>
      <c r="F587" s="23">
        <f aca="true" t="shared" si="98" ref="F587:L587">F588+F589+F590</f>
        <v>842.1</v>
      </c>
      <c r="G587" s="23">
        <f t="shared" si="98"/>
        <v>0</v>
      </c>
      <c r="H587" s="23">
        <f t="shared" si="98"/>
        <v>0</v>
      </c>
      <c r="I587" s="23">
        <f>I588+I589+I590+I591</f>
        <v>1610</v>
      </c>
      <c r="J587" s="23">
        <f t="shared" si="98"/>
        <v>842.1</v>
      </c>
      <c r="K587" s="23">
        <f t="shared" si="98"/>
        <v>0</v>
      </c>
      <c r="L587" s="23">
        <f t="shared" si="98"/>
        <v>0</v>
      </c>
      <c r="M587" s="21"/>
      <c r="N587" s="21"/>
    </row>
    <row r="588" spans="1:14" s="22" customFormat="1" ht="23.25" customHeight="1">
      <c r="A588" s="103"/>
      <c r="B588" s="97"/>
      <c r="C588" s="42">
        <v>2013</v>
      </c>
      <c r="D588" s="23">
        <v>485</v>
      </c>
      <c r="E588" s="23"/>
      <c r="F588" s="23">
        <v>485</v>
      </c>
      <c r="G588" s="23">
        <v>0</v>
      </c>
      <c r="H588" s="23">
        <v>0</v>
      </c>
      <c r="I588" s="23">
        <v>485</v>
      </c>
      <c r="J588" s="23">
        <v>485</v>
      </c>
      <c r="K588" s="23">
        <v>0</v>
      </c>
      <c r="L588" s="23">
        <v>0</v>
      </c>
      <c r="M588" s="21"/>
      <c r="N588" s="21"/>
    </row>
    <row r="589" spans="1:14" s="22" customFormat="1" ht="21" customHeight="1">
      <c r="A589" s="103"/>
      <c r="B589" s="97"/>
      <c r="C589" s="42">
        <v>2014</v>
      </c>
      <c r="D589" s="23">
        <v>315</v>
      </c>
      <c r="E589" s="23"/>
      <c r="F589" s="23">
        <v>0</v>
      </c>
      <c r="G589" s="23">
        <v>0</v>
      </c>
      <c r="H589" s="23">
        <v>0</v>
      </c>
      <c r="I589" s="23">
        <v>315</v>
      </c>
      <c r="J589" s="23">
        <v>0</v>
      </c>
      <c r="K589" s="23">
        <v>0</v>
      </c>
      <c r="L589" s="23">
        <v>0</v>
      </c>
      <c r="M589" s="21"/>
      <c r="N589" s="21"/>
    </row>
    <row r="590" spans="1:14" s="22" customFormat="1" ht="21" customHeight="1">
      <c r="A590" s="103"/>
      <c r="B590" s="97"/>
      <c r="C590" s="42">
        <v>2015</v>
      </c>
      <c r="D590" s="58">
        <v>380</v>
      </c>
      <c r="E590" s="58"/>
      <c r="F590" s="58">
        <v>357.1</v>
      </c>
      <c r="G590" s="58">
        <v>0</v>
      </c>
      <c r="H590" s="58">
        <v>0</v>
      </c>
      <c r="I590" s="58">
        <v>380</v>
      </c>
      <c r="J590" s="58">
        <v>357.1</v>
      </c>
      <c r="K590" s="58">
        <v>0</v>
      </c>
      <c r="L590" s="58">
        <v>0</v>
      </c>
      <c r="M590" s="69" t="s">
        <v>296</v>
      </c>
      <c r="N590" s="21"/>
    </row>
    <row r="591" spans="1:14" s="22" customFormat="1" ht="81" customHeight="1">
      <c r="A591" s="107"/>
      <c r="B591" s="98"/>
      <c r="C591" s="56">
        <v>2016</v>
      </c>
      <c r="D591" s="56">
        <v>430</v>
      </c>
      <c r="E591" s="56"/>
      <c r="F591" s="94">
        <v>0</v>
      </c>
      <c r="G591" s="94">
        <v>0</v>
      </c>
      <c r="H591" s="94">
        <v>0</v>
      </c>
      <c r="I591" s="56">
        <v>430</v>
      </c>
      <c r="J591" s="94">
        <v>0</v>
      </c>
      <c r="K591" s="94">
        <v>0</v>
      </c>
      <c r="L591" s="94">
        <v>0</v>
      </c>
      <c r="M591" s="56"/>
      <c r="N591" s="21"/>
    </row>
    <row r="592" spans="1:14" s="22" customFormat="1" ht="21" customHeight="1">
      <c r="A592" s="102" t="s">
        <v>115</v>
      </c>
      <c r="B592" s="96" t="s">
        <v>188</v>
      </c>
      <c r="C592" s="42" t="s">
        <v>22</v>
      </c>
      <c r="D592" s="23">
        <f>D593+D594+D595+D596</f>
        <v>7549</v>
      </c>
      <c r="E592" s="23"/>
      <c r="F592" s="23">
        <f aca="true" t="shared" si="99" ref="F592:L592">F593+F594+F595</f>
        <v>4242.1</v>
      </c>
      <c r="G592" s="23">
        <f t="shared" si="99"/>
        <v>0</v>
      </c>
      <c r="H592" s="23">
        <f t="shared" si="99"/>
        <v>0</v>
      </c>
      <c r="I592" s="23">
        <f>I593+I594+I595+I596</f>
        <v>7549</v>
      </c>
      <c r="J592" s="23">
        <f t="shared" si="99"/>
        <v>4242.1</v>
      </c>
      <c r="K592" s="23">
        <f t="shared" si="99"/>
        <v>0</v>
      </c>
      <c r="L592" s="23">
        <f t="shared" si="99"/>
        <v>0</v>
      </c>
      <c r="M592" s="21"/>
      <c r="N592" s="21"/>
    </row>
    <row r="593" spans="1:14" s="22" customFormat="1" ht="19.5" customHeight="1">
      <c r="A593" s="103"/>
      <c r="B593" s="97"/>
      <c r="C593" s="42">
        <v>2013</v>
      </c>
      <c r="D593" s="23">
        <v>2259</v>
      </c>
      <c r="E593" s="23"/>
      <c r="F593" s="23">
        <v>2259</v>
      </c>
      <c r="G593" s="23">
        <v>0</v>
      </c>
      <c r="H593" s="23">
        <v>0</v>
      </c>
      <c r="I593" s="23">
        <v>2259</v>
      </c>
      <c r="J593" s="23">
        <v>2259</v>
      </c>
      <c r="K593" s="23">
        <v>0</v>
      </c>
      <c r="L593" s="23">
        <v>0</v>
      </c>
      <c r="M593" s="21"/>
      <c r="N593" s="21"/>
    </row>
    <row r="594" spans="1:14" s="22" customFormat="1" ht="36.75" customHeight="1">
      <c r="A594" s="103"/>
      <c r="B594" s="97"/>
      <c r="C594" s="42">
        <v>2014</v>
      </c>
      <c r="D594" s="23">
        <v>1965</v>
      </c>
      <c r="E594" s="23">
        <v>1965</v>
      </c>
      <c r="F594" s="23">
        <v>1983.1</v>
      </c>
      <c r="G594" s="23">
        <v>0</v>
      </c>
      <c r="H594" s="23">
        <v>0</v>
      </c>
      <c r="I594" s="23">
        <v>1965</v>
      </c>
      <c r="J594" s="23">
        <v>1983.1</v>
      </c>
      <c r="K594" s="23">
        <v>0</v>
      </c>
      <c r="L594" s="23">
        <v>0</v>
      </c>
      <c r="M594" s="21" t="s">
        <v>242</v>
      </c>
      <c r="N594" s="21"/>
    </row>
    <row r="595" spans="1:14" s="22" customFormat="1" ht="36.75" customHeight="1">
      <c r="A595" s="103"/>
      <c r="B595" s="97"/>
      <c r="C595" s="42">
        <v>2015</v>
      </c>
      <c r="D595" s="58">
        <v>1625</v>
      </c>
      <c r="E595" s="58"/>
      <c r="F595" s="58">
        <v>0</v>
      </c>
      <c r="G595" s="58">
        <v>0</v>
      </c>
      <c r="H595" s="58">
        <v>0</v>
      </c>
      <c r="I595" s="58">
        <v>1625</v>
      </c>
      <c r="J595" s="58">
        <v>0</v>
      </c>
      <c r="K595" s="58">
        <v>0</v>
      </c>
      <c r="L595" s="58">
        <v>0</v>
      </c>
      <c r="M595" s="21"/>
      <c r="N595" s="21"/>
    </row>
    <row r="596" spans="1:14" s="22" customFormat="1" ht="19.5" customHeight="1">
      <c r="A596" s="107"/>
      <c r="B596" s="98"/>
      <c r="C596" s="56">
        <v>2016</v>
      </c>
      <c r="D596" s="56">
        <v>1700</v>
      </c>
      <c r="E596" s="56"/>
      <c r="F596" s="94">
        <v>0</v>
      </c>
      <c r="G596" s="94">
        <v>0</v>
      </c>
      <c r="H596" s="94">
        <v>0</v>
      </c>
      <c r="I596" s="56">
        <v>1700</v>
      </c>
      <c r="J596" s="94">
        <v>0</v>
      </c>
      <c r="K596" s="94">
        <v>0</v>
      </c>
      <c r="L596" s="94">
        <v>0</v>
      </c>
      <c r="M596" s="21"/>
      <c r="N596" s="21"/>
    </row>
    <row r="597" spans="1:14" s="22" customFormat="1" ht="20.25" customHeight="1">
      <c r="A597" s="102" t="s">
        <v>117</v>
      </c>
      <c r="B597" s="96" t="s">
        <v>171</v>
      </c>
      <c r="C597" s="42" t="s">
        <v>22</v>
      </c>
      <c r="D597" s="23">
        <f>D598+D599+D600+D601</f>
        <v>1208</v>
      </c>
      <c r="E597" s="23"/>
      <c r="F597" s="23">
        <f>F598+F599+F600</f>
        <v>616</v>
      </c>
      <c r="G597" s="23">
        <f aca="true" t="shared" si="100" ref="F597:L597">G598+G599+G600</f>
        <v>0</v>
      </c>
      <c r="H597" s="23">
        <f t="shared" si="100"/>
        <v>0</v>
      </c>
      <c r="I597" s="23">
        <f>I598+I599+I600+I601</f>
        <v>1208</v>
      </c>
      <c r="J597" s="23">
        <f t="shared" si="100"/>
        <v>616</v>
      </c>
      <c r="K597" s="23">
        <f t="shared" si="100"/>
        <v>0</v>
      </c>
      <c r="L597" s="23">
        <f t="shared" si="100"/>
        <v>0</v>
      </c>
      <c r="M597" s="21"/>
      <c r="N597" s="21"/>
    </row>
    <row r="598" spans="1:14" s="22" customFormat="1" ht="20.25" customHeight="1">
      <c r="A598" s="103"/>
      <c r="B598" s="97"/>
      <c r="C598" s="42">
        <v>2013</v>
      </c>
      <c r="D598" s="23">
        <v>296</v>
      </c>
      <c r="E598" s="23"/>
      <c r="F598" s="23">
        <v>296</v>
      </c>
      <c r="G598" s="23">
        <v>0</v>
      </c>
      <c r="H598" s="23">
        <v>0</v>
      </c>
      <c r="I598" s="23">
        <v>296</v>
      </c>
      <c r="J598" s="23">
        <v>296</v>
      </c>
      <c r="K598" s="23">
        <v>0</v>
      </c>
      <c r="L598" s="23">
        <v>0</v>
      </c>
      <c r="M598" s="21"/>
      <c r="N598" s="21"/>
    </row>
    <row r="599" spans="1:14" s="22" customFormat="1" ht="66.75" customHeight="1">
      <c r="A599" s="103"/>
      <c r="B599" s="97"/>
      <c r="C599" s="42">
        <v>2014</v>
      </c>
      <c r="D599" s="23">
        <v>296</v>
      </c>
      <c r="E599" s="23">
        <v>296</v>
      </c>
      <c r="F599" s="23">
        <v>296</v>
      </c>
      <c r="G599" s="23">
        <v>0</v>
      </c>
      <c r="H599" s="23">
        <v>0</v>
      </c>
      <c r="I599" s="23">
        <v>296</v>
      </c>
      <c r="J599" s="23">
        <v>296</v>
      </c>
      <c r="K599" s="23">
        <v>0</v>
      </c>
      <c r="L599" s="23">
        <v>0</v>
      </c>
      <c r="M599" s="21" t="s">
        <v>243</v>
      </c>
      <c r="N599" s="21"/>
    </row>
    <row r="600" spans="1:14" s="22" customFormat="1" ht="66.75" customHeight="1">
      <c r="A600" s="103"/>
      <c r="B600" s="97"/>
      <c r="C600" s="42">
        <v>2015</v>
      </c>
      <c r="D600" s="58">
        <v>296</v>
      </c>
      <c r="E600" s="58"/>
      <c r="F600" s="58">
        <v>24</v>
      </c>
      <c r="G600" s="58">
        <v>0</v>
      </c>
      <c r="H600" s="58">
        <v>0</v>
      </c>
      <c r="I600" s="58">
        <v>296</v>
      </c>
      <c r="J600" s="58">
        <v>24</v>
      </c>
      <c r="K600" s="58">
        <v>0</v>
      </c>
      <c r="L600" s="58">
        <v>0</v>
      </c>
      <c r="M600" s="69" t="s">
        <v>295</v>
      </c>
      <c r="N600" s="21"/>
    </row>
    <row r="601" spans="1:14" s="22" customFormat="1" ht="59.25" customHeight="1">
      <c r="A601" s="107"/>
      <c r="B601" s="98"/>
      <c r="C601" s="56">
        <v>2016</v>
      </c>
      <c r="D601" s="56">
        <v>320</v>
      </c>
      <c r="E601" s="56"/>
      <c r="F601" s="94">
        <v>0</v>
      </c>
      <c r="G601" s="94">
        <v>0</v>
      </c>
      <c r="H601" s="94">
        <v>0</v>
      </c>
      <c r="I601" s="56">
        <v>320</v>
      </c>
      <c r="J601" s="94">
        <v>0</v>
      </c>
      <c r="K601" s="94">
        <v>0</v>
      </c>
      <c r="L601" s="94">
        <v>0</v>
      </c>
      <c r="M601" s="56"/>
      <c r="N601" s="21"/>
    </row>
    <row r="602" spans="1:14" s="22" customFormat="1" ht="18.75" customHeight="1">
      <c r="A602" s="102" t="s">
        <v>172</v>
      </c>
      <c r="B602" s="96" t="s">
        <v>173</v>
      </c>
      <c r="C602" s="42" t="s">
        <v>22</v>
      </c>
      <c r="D602" s="23">
        <f>D603+D604+D605+D606</f>
        <v>880</v>
      </c>
      <c r="E602" s="23"/>
      <c r="F602" s="23">
        <f>F603+F604+F605+F606</f>
        <v>450</v>
      </c>
      <c r="G602" s="23">
        <f aca="true" t="shared" si="101" ref="F602:L602">G603+G604+G605</f>
        <v>0</v>
      </c>
      <c r="H602" s="23">
        <f t="shared" si="101"/>
        <v>0</v>
      </c>
      <c r="I602" s="23">
        <f>I603+I604+I605+I606</f>
        <v>880</v>
      </c>
      <c r="J602" s="23">
        <f t="shared" si="101"/>
        <v>450</v>
      </c>
      <c r="K602" s="23">
        <f t="shared" si="101"/>
        <v>0</v>
      </c>
      <c r="L602" s="23">
        <f t="shared" si="101"/>
        <v>0</v>
      </c>
      <c r="M602" s="21"/>
      <c r="N602" s="21"/>
    </row>
    <row r="603" spans="1:14" s="22" customFormat="1" ht="20.25" customHeight="1">
      <c r="A603" s="103"/>
      <c r="B603" s="97"/>
      <c r="C603" s="42">
        <v>2013</v>
      </c>
      <c r="D603" s="23">
        <v>225</v>
      </c>
      <c r="E603" s="23"/>
      <c r="F603" s="23">
        <v>225</v>
      </c>
      <c r="G603" s="23">
        <v>0</v>
      </c>
      <c r="H603" s="23">
        <v>0</v>
      </c>
      <c r="I603" s="23">
        <v>225</v>
      </c>
      <c r="J603" s="23">
        <v>225</v>
      </c>
      <c r="K603" s="23">
        <v>0</v>
      </c>
      <c r="L603" s="23">
        <v>0</v>
      </c>
      <c r="M603" s="21"/>
      <c r="N603" s="21"/>
    </row>
    <row r="604" spans="1:14" s="22" customFormat="1" ht="75" customHeight="1">
      <c r="A604" s="103"/>
      <c r="B604" s="97"/>
      <c r="C604" s="42">
        <v>2014</v>
      </c>
      <c r="D604" s="23">
        <v>225</v>
      </c>
      <c r="E604" s="23">
        <v>225</v>
      </c>
      <c r="F604" s="23">
        <v>225</v>
      </c>
      <c r="G604" s="23">
        <v>0</v>
      </c>
      <c r="H604" s="23">
        <v>0</v>
      </c>
      <c r="I604" s="23">
        <v>225</v>
      </c>
      <c r="J604" s="23">
        <v>225</v>
      </c>
      <c r="K604" s="23">
        <v>0</v>
      </c>
      <c r="L604" s="23">
        <v>0</v>
      </c>
      <c r="M604" s="21" t="s">
        <v>244</v>
      </c>
      <c r="N604" s="21"/>
    </row>
    <row r="605" spans="1:14" s="22" customFormat="1" ht="75" customHeight="1">
      <c r="A605" s="103"/>
      <c r="B605" s="97"/>
      <c r="C605" s="42">
        <v>2015</v>
      </c>
      <c r="D605" s="58">
        <v>200</v>
      </c>
      <c r="E605" s="58"/>
      <c r="F605" s="58">
        <v>0</v>
      </c>
      <c r="G605" s="58">
        <v>0</v>
      </c>
      <c r="H605" s="58">
        <v>0</v>
      </c>
      <c r="I605" s="58">
        <v>200</v>
      </c>
      <c r="J605" s="58">
        <v>0</v>
      </c>
      <c r="K605" s="58">
        <v>0</v>
      </c>
      <c r="L605" s="58">
        <v>0</v>
      </c>
      <c r="M605" s="69"/>
      <c r="N605" s="21"/>
    </row>
    <row r="606" spans="1:14" s="22" customFormat="1" ht="24" customHeight="1">
      <c r="A606" s="107"/>
      <c r="B606" s="98"/>
      <c r="C606" s="56">
        <v>2016</v>
      </c>
      <c r="D606" s="56">
        <v>230</v>
      </c>
      <c r="E606" s="56"/>
      <c r="F606" s="94">
        <v>0</v>
      </c>
      <c r="G606" s="94">
        <v>0</v>
      </c>
      <c r="H606" s="94">
        <v>0</v>
      </c>
      <c r="I606" s="56">
        <v>230</v>
      </c>
      <c r="J606" s="94">
        <v>0</v>
      </c>
      <c r="K606" s="94">
        <v>0</v>
      </c>
      <c r="L606" s="94">
        <v>0</v>
      </c>
      <c r="M606" s="56"/>
      <c r="N606" s="21"/>
    </row>
    <row r="607" spans="1:14" s="22" customFormat="1" ht="20.25" customHeight="1">
      <c r="A607" s="102" t="s">
        <v>174</v>
      </c>
      <c r="B607" s="129" t="s">
        <v>175</v>
      </c>
      <c r="C607" s="42" t="s">
        <v>22</v>
      </c>
      <c r="D607" s="23">
        <f>D608+D609+D610+D611</f>
        <v>1700</v>
      </c>
      <c r="E607" s="23"/>
      <c r="F607" s="23">
        <f>F608+F609+F610+F611</f>
        <v>1200</v>
      </c>
      <c r="G607" s="23">
        <f aca="true" t="shared" si="102" ref="F607:L607">G608+G609+G610</f>
        <v>0</v>
      </c>
      <c r="H607" s="23">
        <f t="shared" si="102"/>
        <v>0</v>
      </c>
      <c r="I607" s="23">
        <f>I608+I609+I610+I611</f>
        <v>1700</v>
      </c>
      <c r="J607" s="23">
        <f t="shared" si="102"/>
        <v>1200</v>
      </c>
      <c r="K607" s="23">
        <f t="shared" si="102"/>
        <v>0</v>
      </c>
      <c r="L607" s="23">
        <f t="shared" si="102"/>
        <v>0</v>
      </c>
      <c r="M607" s="21"/>
      <c r="N607" s="21"/>
    </row>
    <row r="608" spans="1:14" s="22" customFormat="1" ht="19.5" customHeight="1">
      <c r="A608" s="103"/>
      <c r="B608" s="130"/>
      <c r="C608" s="42">
        <v>2013</v>
      </c>
      <c r="D608" s="23">
        <v>800</v>
      </c>
      <c r="E608" s="23"/>
      <c r="F608" s="23">
        <v>800</v>
      </c>
      <c r="G608" s="23">
        <v>0</v>
      </c>
      <c r="H608" s="23">
        <v>0</v>
      </c>
      <c r="I608" s="23">
        <v>800</v>
      </c>
      <c r="J608" s="23">
        <v>800</v>
      </c>
      <c r="K608" s="23">
        <v>0</v>
      </c>
      <c r="L608" s="23">
        <v>0</v>
      </c>
      <c r="M608" s="21"/>
      <c r="N608" s="21"/>
    </row>
    <row r="609" spans="1:14" s="22" customFormat="1" ht="43.5" customHeight="1">
      <c r="A609" s="103"/>
      <c r="B609" s="130"/>
      <c r="C609" s="42">
        <v>2014</v>
      </c>
      <c r="D609" s="23">
        <v>400</v>
      </c>
      <c r="E609" s="23">
        <v>400</v>
      </c>
      <c r="F609" s="23">
        <v>400</v>
      </c>
      <c r="G609" s="23">
        <v>0</v>
      </c>
      <c r="H609" s="23">
        <v>0</v>
      </c>
      <c r="I609" s="23">
        <v>400</v>
      </c>
      <c r="J609" s="23">
        <v>400</v>
      </c>
      <c r="K609" s="23">
        <v>0</v>
      </c>
      <c r="L609" s="23">
        <v>0</v>
      </c>
      <c r="M609" s="21" t="s">
        <v>245</v>
      </c>
      <c r="N609" s="21"/>
    </row>
    <row r="610" spans="1:14" s="22" customFormat="1" ht="43.5" customHeight="1">
      <c r="A610" s="103"/>
      <c r="B610" s="130"/>
      <c r="C610" s="20">
        <v>2015</v>
      </c>
      <c r="D610" s="23">
        <v>200</v>
      </c>
      <c r="E610" s="64"/>
      <c r="F610" s="64">
        <v>0</v>
      </c>
      <c r="G610" s="64">
        <v>0</v>
      </c>
      <c r="H610" s="64">
        <v>0</v>
      </c>
      <c r="I610" s="64">
        <v>200</v>
      </c>
      <c r="J610" s="64">
        <v>0</v>
      </c>
      <c r="K610" s="64">
        <v>0</v>
      </c>
      <c r="L610" s="23">
        <v>0</v>
      </c>
      <c r="M610" s="21"/>
      <c r="N610" s="21"/>
    </row>
    <row r="611" spans="1:14" s="22" customFormat="1" ht="39" customHeight="1">
      <c r="A611" s="107"/>
      <c r="B611" s="131"/>
      <c r="C611" s="56">
        <v>2016</v>
      </c>
      <c r="D611" s="56">
        <v>300</v>
      </c>
      <c r="E611" s="56"/>
      <c r="F611" s="90">
        <v>0</v>
      </c>
      <c r="G611" s="90">
        <v>0</v>
      </c>
      <c r="H611" s="90">
        <v>0</v>
      </c>
      <c r="I611" s="91">
        <v>300</v>
      </c>
      <c r="J611" s="94">
        <v>0</v>
      </c>
      <c r="K611" s="94">
        <v>0</v>
      </c>
      <c r="L611" s="94">
        <v>0</v>
      </c>
      <c r="M611" s="21"/>
      <c r="N611" s="21"/>
    </row>
    <row r="612" spans="1:14" s="35" customFormat="1" ht="20.25" customHeight="1">
      <c r="A612" s="239" t="s">
        <v>176</v>
      </c>
      <c r="B612" s="240"/>
      <c r="C612" s="241"/>
      <c r="D612" s="86"/>
      <c r="E612" s="82"/>
      <c r="F612" s="82"/>
      <c r="G612" s="82"/>
      <c r="H612" s="82"/>
      <c r="I612" s="82"/>
      <c r="J612" s="82"/>
      <c r="K612" s="82"/>
      <c r="L612" s="82"/>
      <c r="M612" s="30"/>
      <c r="N612" s="30"/>
    </row>
    <row r="613" spans="1:14" ht="21.75" customHeight="1">
      <c r="A613" s="108"/>
      <c r="B613" s="111" t="s">
        <v>177</v>
      </c>
      <c r="C613" s="45" t="s">
        <v>22</v>
      </c>
      <c r="D613" s="18">
        <f>D614+D615+D616</f>
        <v>26000</v>
      </c>
      <c r="E613" s="19"/>
      <c r="F613" s="18">
        <f aca="true" t="shared" si="103" ref="F613:L613">F614+F615+F616</f>
        <v>14100</v>
      </c>
      <c r="G613" s="18">
        <f t="shared" si="103"/>
        <v>0</v>
      </c>
      <c r="H613" s="18">
        <f t="shared" si="103"/>
        <v>0</v>
      </c>
      <c r="I613" s="18">
        <f t="shared" si="103"/>
        <v>2200</v>
      </c>
      <c r="J613" s="18">
        <f t="shared" si="103"/>
        <v>0</v>
      </c>
      <c r="K613" s="18">
        <f t="shared" si="103"/>
        <v>23800</v>
      </c>
      <c r="L613" s="18">
        <f t="shared" si="103"/>
        <v>14100</v>
      </c>
      <c r="M613" s="14"/>
      <c r="N613" s="14"/>
    </row>
    <row r="614" spans="1:14" ht="24" customHeight="1">
      <c r="A614" s="109"/>
      <c r="B614" s="112"/>
      <c r="C614" s="45">
        <v>2013</v>
      </c>
      <c r="D614" s="10">
        <v>8300</v>
      </c>
      <c r="E614" s="19"/>
      <c r="F614" s="19">
        <v>6100</v>
      </c>
      <c r="G614" s="19">
        <v>0</v>
      </c>
      <c r="H614" s="19">
        <v>0</v>
      </c>
      <c r="I614" s="19">
        <v>2200</v>
      </c>
      <c r="J614" s="19">
        <v>0</v>
      </c>
      <c r="K614" s="19">
        <v>6100</v>
      </c>
      <c r="L614" s="6">
        <v>6100</v>
      </c>
      <c r="M614" s="14"/>
      <c r="N614" s="14"/>
    </row>
    <row r="615" spans="1:14" ht="25.5" customHeight="1">
      <c r="A615" s="109"/>
      <c r="B615" s="112"/>
      <c r="C615" s="45">
        <v>2014</v>
      </c>
      <c r="D615" s="6">
        <v>8500</v>
      </c>
      <c r="E615" s="6"/>
      <c r="F615" s="6">
        <v>8000</v>
      </c>
      <c r="G615" s="6">
        <v>0</v>
      </c>
      <c r="H615" s="6">
        <v>0</v>
      </c>
      <c r="I615" s="6">
        <v>0</v>
      </c>
      <c r="J615" s="6">
        <v>0</v>
      </c>
      <c r="K615" s="6">
        <v>8500</v>
      </c>
      <c r="L615" s="6">
        <v>8000</v>
      </c>
      <c r="M615" s="14"/>
      <c r="N615" s="14"/>
    </row>
    <row r="616" spans="1:14" ht="25.5" customHeight="1">
      <c r="A616" s="109"/>
      <c r="B616" s="112"/>
      <c r="C616" s="45">
        <v>2015</v>
      </c>
      <c r="D616" s="76">
        <v>9200</v>
      </c>
      <c r="E616" s="76"/>
      <c r="F616" s="76">
        <v>0</v>
      </c>
      <c r="G616" s="76">
        <v>0</v>
      </c>
      <c r="H616" s="76">
        <v>0</v>
      </c>
      <c r="I616" s="76">
        <v>0</v>
      </c>
      <c r="J616" s="76">
        <v>0</v>
      </c>
      <c r="K616" s="76">
        <v>9200</v>
      </c>
      <c r="L616" s="76">
        <v>0</v>
      </c>
      <c r="M616" s="14"/>
      <c r="N616" s="14"/>
    </row>
    <row r="617" spans="1:14" ht="25.5" customHeight="1">
      <c r="A617" s="110"/>
      <c r="B617" s="113"/>
      <c r="C617" s="65">
        <v>2016</v>
      </c>
      <c r="D617" s="65">
        <v>10700</v>
      </c>
      <c r="E617" s="65"/>
      <c r="F617" s="65"/>
      <c r="G617" s="65"/>
      <c r="H617" s="65"/>
      <c r="I617" s="14"/>
      <c r="J617" s="65"/>
      <c r="K617" s="65">
        <v>10700</v>
      </c>
      <c r="L617" s="65"/>
      <c r="M617" s="14"/>
      <c r="N617" s="14"/>
    </row>
    <row r="618" spans="1:14" s="22" customFormat="1" ht="20.25" customHeight="1">
      <c r="A618" s="221" t="s">
        <v>4</v>
      </c>
      <c r="B618" s="96" t="s">
        <v>178</v>
      </c>
      <c r="C618" s="42" t="s">
        <v>22</v>
      </c>
      <c r="D618" s="23">
        <v>2200</v>
      </c>
      <c r="E618" s="23"/>
      <c r="F618" s="23">
        <v>0</v>
      </c>
      <c r="G618" s="23">
        <v>0</v>
      </c>
      <c r="H618" s="23">
        <v>0</v>
      </c>
      <c r="I618" s="23">
        <v>2200</v>
      </c>
      <c r="J618" s="23">
        <v>0</v>
      </c>
      <c r="K618" s="23">
        <v>0</v>
      </c>
      <c r="L618" s="23">
        <v>0</v>
      </c>
      <c r="M618" s="21"/>
      <c r="N618" s="21"/>
    </row>
    <row r="619" spans="1:14" s="22" customFormat="1" ht="25.5" customHeight="1">
      <c r="A619" s="222"/>
      <c r="B619" s="97"/>
      <c r="C619" s="42">
        <v>2013</v>
      </c>
      <c r="D619" s="23">
        <v>2200</v>
      </c>
      <c r="E619" s="23"/>
      <c r="F619" s="23">
        <v>0</v>
      </c>
      <c r="G619" s="23">
        <v>0</v>
      </c>
      <c r="H619" s="23">
        <v>0</v>
      </c>
      <c r="I619" s="23">
        <v>2200</v>
      </c>
      <c r="J619" s="23">
        <v>0</v>
      </c>
      <c r="K619" s="23">
        <v>0</v>
      </c>
      <c r="L619" s="23">
        <v>0</v>
      </c>
      <c r="M619" s="38" t="s">
        <v>275</v>
      </c>
      <c r="N619" s="21"/>
    </row>
    <row r="620" spans="1:14" s="22" customFormat="1" ht="25.5" customHeight="1">
      <c r="A620" s="222"/>
      <c r="B620" s="97"/>
      <c r="C620" s="42">
        <v>2014</v>
      </c>
      <c r="D620" s="23">
        <v>0</v>
      </c>
      <c r="E620" s="23"/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1"/>
      <c r="N620" s="21"/>
    </row>
    <row r="621" spans="1:14" s="22" customFormat="1" ht="25.5" customHeight="1">
      <c r="A621" s="222"/>
      <c r="B621" s="97"/>
      <c r="C621" s="42">
        <v>2015</v>
      </c>
      <c r="D621" s="83">
        <v>0</v>
      </c>
      <c r="E621" s="83"/>
      <c r="F621" s="83">
        <v>0</v>
      </c>
      <c r="G621" s="83">
        <v>0</v>
      </c>
      <c r="H621" s="83">
        <v>0</v>
      </c>
      <c r="I621" s="83">
        <v>0</v>
      </c>
      <c r="J621" s="83">
        <v>0</v>
      </c>
      <c r="K621" s="83">
        <v>0</v>
      </c>
      <c r="L621" s="83">
        <v>0</v>
      </c>
      <c r="M621" s="21"/>
      <c r="N621" s="21"/>
    </row>
    <row r="622" spans="1:14" s="22" customFormat="1" ht="25.5" customHeight="1">
      <c r="A622" s="223"/>
      <c r="B622" s="98"/>
      <c r="C622" s="81">
        <v>2016</v>
      </c>
      <c r="D622" s="83">
        <v>0</v>
      </c>
      <c r="E622" s="83"/>
      <c r="F622" s="83">
        <v>0</v>
      </c>
      <c r="G622" s="83">
        <v>0</v>
      </c>
      <c r="H622" s="83">
        <v>0</v>
      </c>
      <c r="I622" s="83">
        <v>0</v>
      </c>
      <c r="J622" s="83">
        <v>0</v>
      </c>
      <c r="K622" s="83">
        <v>0</v>
      </c>
      <c r="L622" s="83">
        <v>0</v>
      </c>
      <c r="M622" s="21"/>
      <c r="N622" s="21"/>
    </row>
    <row r="623" spans="1:14" s="22" customFormat="1" ht="19.5" customHeight="1">
      <c r="A623" s="102" t="s">
        <v>5</v>
      </c>
      <c r="B623" s="96" t="s">
        <v>179</v>
      </c>
      <c r="C623" s="42" t="s">
        <v>22</v>
      </c>
      <c r="D623" s="23">
        <f>D624+D625+D626+D627</f>
        <v>34500</v>
      </c>
      <c r="E623" s="23"/>
      <c r="F623" s="23">
        <f>F624+F625+F626+F627</f>
        <v>23622</v>
      </c>
      <c r="G623" s="23">
        <f aca="true" t="shared" si="104" ref="F623:L623">G624+G625+G626</f>
        <v>0</v>
      </c>
      <c r="H623" s="23">
        <f t="shared" si="104"/>
        <v>0</v>
      </c>
      <c r="I623" s="23">
        <f t="shared" si="104"/>
        <v>0</v>
      </c>
      <c r="J623" s="23">
        <f t="shared" si="104"/>
        <v>0</v>
      </c>
      <c r="K623" s="23">
        <f>K624+K625+K626+K627</f>
        <v>34500</v>
      </c>
      <c r="L623" s="23">
        <f>L624+L625+L626+L627</f>
        <v>23622</v>
      </c>
      <c r="M623" s="21"/>
      <c r="N623" s="21"/>
    </row>
    <row r="624" spans="1:14" s="22" customFormat="1" ht="48" customHeight="1">
      <c r="A624" s="103"/>
      <c r="B624" s="97"/>
      <c r="C624" s="42">
        <v>2013</v>
      </c>
      <c r="D624" s="23">
        <v>6100</v>
      </c>
      <c r="E624" s="23"/>
      <c r="F624" s="23">
        <v>6100</v>
      </c>
      <c r="G624" s="23">
        <v>0</v>
      </c>
      <c r="H624" s="23">
        <v>0</v>
      </c>
      <c r="I624" s="23">
        <v>0</v>
      </c>
      <c r="J624" s="23">
        <v>0</v>
      </c>
      <c r="K624" s="23">
        <v>6100</v>
      </c>
      <c r="L624" s="23">
        <v>6100</v>
      </c>
      <c r="M624" s="21" t="s">
        <v>276</v>
      </c>
      <c r="N624" s="21"/>
    </row>
    <row r="625" spans="1:14" s="22" customFormat="1" ht="70.5" customHeight="1">
      <c r="A625" s="103"/>
      <c r="B625" s="97"/>
      <c r="C625" s="42">
        <v>2014</v>
      </c>
      <c r="D625" s="23">
        <v>8500</v>
      </c>
      <c r="E625" s="23"/>
      <c r="F625" s="23">
        <v>8000</v>
      </c>
      <c r="G625" s="23">
        <v>0</v>
      </c>
      <c r="H625" s="23">
        <v>0</v>
      </c>
      <c r="I625" s="23">
        <v>0</v>
      </c>
      <c r="J625" s="23">
        <v>0</v>
      </c>
      <c r="K625" s="23">
        <v>8500</v>
      </c>
      <c r="L625" s="23">
        <v>8000</v>
      </c>
      <c r="M625" s="21" t="s">
        <v>246</v>
      </c>
      <c r="N625" s="21"/>
    </row>
    <row r="626" spans="1:14" s="22" customFormat="1" ht="70.5" customHeight="1">
      <c r="A626" s="103"/>
      <c r="B626" s="97"/>
      <c r="C626" s="20">
        <v>2015</v>
      </c>
      <c r="D626" s="23">
        <v>9200</v>
      </c>
      <c r="E626" s="23"/>
      <c r="F626" s="23">
        <v>5000</v>
      </c>
      <c r="G626" s="23">
        <v>0</v>
      </c>
      <c r="H626" s="23">
        <v>0</v>
      </c>
      <c r="I626" s="23">
        <v>0</v>
      </c>
      <c r="J626" s="23">
        <v>0</v>
      </c>
      <c r="K626" s="23">
        <v>9200</v>
      </c>
      <c r="L626" s="23">
        <v>5000</v>
      </c>
      <c r="M626" s="21" t="s">
        <v>319</v>
      </c>
      <c r="N626" s="21"/>
    </row>
    <row r="627" spans="1:14" s="22" customFormat="1" ht="69" customHeight="1">
      <c r="A627" s="107"/>
      <c r="B627" s="98"/>
      <c r="C627" s="81">
        <v>2016</v>
      </c>
      <c r="D627" s="81">
        <v>10700</v>
      </c>
      <c r="E627" s="81"/>
      <c r="F627" s="81">
        <v>4522</v>
      </c>
      <c r="G627" s="81"/>
      <c r="H627" s="81"/>
      <c r="I627" s="81"/>
      <c r="J627" s="81"/>
      <c r="K627" s="81">
        <v>10700</v>
      </c>
      <c r="L627" s="70">
        <v>4522</v>
      </c>
      <c r="M627" s="21" t="s">
        <v>347</v>
      </c>
      <c r="N627" s="21"/>
    </row>
    <row r="628" spans="1:14" ht="13.5">
      <c r="A628" s="215" t="s">
        <v>180</v>
      </c>
      <c r="B628" s="216"/>
      <c r="C628" s="217"/>
      <c r="D628" s="5"/>
      <c r="E628" s="5"/>
      <c r="F628" s="5"/>
      <c r="G628" s="5"/>
      <c r="H628" s="5"/>
      <c r="I628" s="5"/>
      <c r="J628" s="5"/>
      <c r="K628" s="5"/>
      <c r="L628" s="5"/>
      <c r="M628" s="14"/>
      <c r="N628" s="14"/>
    </row>
    <row r="629" spans="1:14" ht="27.75" customHeight="1">
      <c r="A629" s="141"/>
      <c r="B629" s="236" t="s">
        <v>181</v>
      </c>
      <c r="C629" s="45" t="s">
        <v>22</v>
      </c>
      <c r="D629" s="6">
        <f>D634+D639</f>
        <v>7720</v>
      </c>
      <c r="E629" s="6"/>
      <c r="F629" s="6">
        <f aca="true" t="shared" si="105" ref="F629:L629">F634+F639</f>
        <v>3635.8</v>
      </c>
      <c r="G629" s="6">
        <f t="shared" si="105"/>
        <v>0</v>
      </c>
      <c r="H629" s="6">
        <f t="shared" si="105"/>
        <v>0</v>
      </c>
      <c r="I629" s="6">
        <f t="shared" si="105"/>
        <v>7720</v>
      </c>
      <c r="J629" s="6">
        <f t="shared" si="105"/>
        <v>3635.8</v>
      </c>
      <c r="K629" s="6">
        <f t="shared" si="105"/>
        <v>0</v>
      </c>
      <c r="L629" s="6">
        <f t="shared" si="105"/>
        <v>0</v>
      </c>
      <c r="M629" s="14"/>
      <c r="N629" s="14"/>
    </row>
    <row r="630" spans="1:14" ht="17.25" customHeight="1">
      <c r="A630" s="142"/>
      <c r="B630" s="237"/>
      <c r="C630" s="45">
        <v>2013</v>
      </c>
      <c r="D630" s="6">
        <v>1680</v>
      </c>
      <c r="E630" s="6"/>
      <c r="F630" s="6">
        <v>862</v>
      </c>
      <c r="G630" s="6">
        <v>0</v>
      </c>
      <c r="H630" s="6">
        <v>0</v>
      </c>
      <c r="I630" s="6">
        <v>1680</v>
      </c>
      <c r="J630" s="6">
        <v>862</v>
      </c>
      <c r="K630" s="6">
        <v>0</v>
      </c>
      <c r="L630" s="6">
        <v>0</v>
      </c>
      <c r="M630" s="14"/>
      <c r="N630" s="14"/>
    </row>
    <row r="631" spans="1:14" ht="27" customHeight="1">
      <c r="A631" s="142"/>
      <c r="B631" s="237"/>
      <c r="C631" s="45">
        <v>2014</v>
      </c>
      <c r="D631" s="6">
        <f>D636+D641</f>
        <v>1880</v>
      </c>
      <c r="E631" s="6"/>
      <c r="F631" s="6">
        <f aca="true" t="shared" si="106" ref="F631:L631">F636+F641</f>
        <v>1593</v>
      </c>
      <c r="G631" s="6">
        <f t="shared" si="106"/>
        <v>0</v>
      </c>
      <c r="H631" s="6">
        <f t="shared" si="106"/>
        <v>0</v>
      </c>
      <c r="I631" s="6">
        <f t="shared" si="106"/>
        <v>1880</v>
      </c>
      <c r="J631" s="6">
        <f t="shared" si="106"/>
        <v>1593</v>
      </c>
      <c r="K631" s="6">
        <f t="shared" si="106"/>
        <v>0</v>
      </c>
      <c r="L631" s="6">
        <f t="shared" si="106"/>
        <v>0</v>
      </c>
      <c r="M631" s="14"/>
      <c r="N631" s="14"/>
    </row>
    <row r="632" spans="1:14" ht="27" customHeight="1">
      <c r="A632" s="142"/>
      <c r="B632" s="237"/>
      <c r="C632" s="45">
        <v>2015</v>
      </c>
      <c r="D632" s="6">
        <f>D636+D641</f>
        <v>1880</v>
      </c>
      <c r="E632" s="6"/>
      <c r="F632" s="6">
        <f aca="true" t="shared" si="107" ref="F632:L632">F636+F641</f>
        <v>1593</v>
      </c>
      <c r="G632" s="6">
        <f t="shared" si="107"/>
        <v>0</v>
      </c>
      <c r="H632" s="6">
        <f t="shared" si="107"/>
        <v>0</v>
      </c>
      <c r="I632" s="6">
        <f t="shared" si="107"/>
        <v>1880</v>
      </c>
      <c r="J632" s="6">
        <f t="shared" si="107"/>
        <v>1593</v>
      </c>
      <c r="K632" s="6">
        <f t="shared" si="107"/>
        <v>0</v>
      </c>
      <c r="L632" s="6">
        <f t="shared" si="107"/>
        <v>0</v>
      </c>
      <c r="M632" s="14"/>
      <c r="N632" s="14"/>
    </row>
    <row r="633" spans="1:14" ht="22.5" customHeight="1">
      <c r="A633" s="143"/>
      <c r="B633" s="238"/>
      <c r="C633" s="45">
        <v>2016</v>
      </c>
      <c r="D633" s="6">
        <v>2180</v>
      </c>
      <c r="E633" s="6"/>
      <c r="F633" s="6"/>
      <c r="G633" s="6"/>
      <c r="H633" s="6"/>
      <c r="I633" s="6">
        <v>2180</v>
      </c>
      <c r="J633" s="6"/>
      <c r="K633" s="6"/>
      <c r="L633" s="6"/>
      <c r="M633" s="14"/>
      <c r="N633" s="14"/>
    </row>
    <row r="634" spans="1:14" s="22" customFormat="1" ht="18.75" customHeight="1">
      <c r="A634" s="233" t="s">
        <v>4</v>
      </c>
      <c r="B634" s="129" t="s">
        <v>182</v>
      </c>
      <c r="C634" s="42" t="s">
        <v>22</v>
      </c>
      <c r="D634" s="23">
        <f>D635+D636+D637+D638</f>
        <v>4450</v>
      </c>
      <c r="E634" s="66"/>
      <c r="F634" s="23">
        <f>F635+F636+F637+F638</f>
        <v>2478.8</v>
      </c>
      <c r="G634" s="23">
        <f aca="true" t="shared" si="108" ref="F634:L634">G635+G636+G637</f>
        <v>0</v>
      </c>
      <c r="H634" s="23">
        <f t="shared" si="108"/>
        <v>0</v>
      </c>
      <c r="I634" s="23">
        <f>I635+I636+I637+I638</f>
        <v>4450</v>
      </c>
      <c r="J634" s="23">
        <f>J635+J636+J637+J638</f>
        <v>2478.8</v>
      </c>
      <c r="K634" s="23">
        <f t="shared" si="108"/>
        <v>0</v>
      </c>
      <c r="L634" s="23">
        <f t="shared" si="108"/>
        <v>0</v>
      </c>
      <c r="M634" s="21"/>
      <c r="N634" s="21"/>
    </row>
    <row r="635" spans="1:14" s="22" customFormat="1" ht="44.25" customHeight="1">
      <c r="A635" s="234"/>
      <c r="B635" s="130"/>
      <c r="C635" s="42">
        <v>2013</v>
      </c>
      <c r="D635" s="23">
        <v>970</v>
      </c>
      <c r="E635" s="23"/>
      <c r="F635" s="23">
        <v>639</v>
      </c>
      <c r="G635" s="23">
        <v>0</v>
      </c>
      <c r="H635" s="23">
        <v>0</v>
      </c>
      <c r="I635" s="23">
        <v>970</v>
      </c>
      <c r="J635" s="23">
        <v>639</v>
      </c>
      <c r="K635" s="23">
        <v>0</v>
      </c>
      <c r="L635" s="23">
        <v>0</v>
      </c>
      <c r="M635" s="21" t="s">
        <v>278</v>
      </c>
      <c r="N635" s="21"/>
    </row>
    <row r="636" spans="1:14" s="22" customFormat="1" ht="48" customHeight="1">
      <c r="A636" s="234"/>
      <c r="B636" s="130"/>
      <c r="C636" s="42">
        <v>2014</v>
      </c>
      <c r="D636" s="23">
        <v>1120</v>
      </c>
      <c r="E636" s="23">
        <v>1120</v>
      </c>
      <c r="F636" s="23">
        <v>833</v>
      </c>
      <c r="G636" s="23">
        <v>0</v>
      </c>
      <c r="H636" s="23">
        <v>0</v>
      </c>
      <c r="I636" s="23">
        <v>1120</v>
      </c>
      <c r="J636" s="23">
        <v>833</v>
      </c>
      <c r="K636" s="23">
        <v>0</v>
      </c>
      <c r="L636" s="23">
        <v>0</v>
      </c>
      <c r="M636" s="21" t="s">
        <v>247</v>
      </c>
      <c r="N636" s="21"/>
    </row>
    <row r="637" spans="1:14" s="22" customFormat="1" ht="48" customHeight="1">
      <c r="A637" s="234"/>
      <c r="B637" s="130"/>
      <c r="C637" s="42">
        <v>2015</v>
      </c>
      <c r="D637" s="83">
        <v>1160</v>
      </c>
      <c r="E637" s="83"/>
      <c r="F637" s="83">
        <v>661.8</v>
      </c>
      <c r="G637" s="83">
        <v>0</v>
      </c>
      <c r="H637" s="83">
        <v>0</v>
      </c>
      <c r="I637" s="83">
        <v>1160</v>
      </c>
      <c r="J637" s="83">
        <v>661.8</v>
      </c>
      <c r="K637" s="83">
        <v>0</v>
      </c>
      <c r="L637" s="83">
        <v>0</v>
      </c>
      <c r="M637" s="34" t="s">
        <v>297</v>
      </c>
      <c r="N637" s="21"/>
    </row>
    <row r="638" spans="1:14" s="22" customFormat="1" ht="65.25" customHeight="1">
      <c r="A638" s="235"/>
      <c r="B638" s="131"/>
      <c r="C638" s="81">
        <v>2016</v>
      </c>
      <c r="D638" s="81">
        <v>1200</v>
      </c>
      <c r="E638" s="81"/>
      <c r="F638" s="81">
        <v>345</v>
      </c>
      <c r="G638" s="81"/>
      <c r="H638" s="81"/>
      <c r="I638" s="81">
        <v>1200</v>
      </c>
      <c r="J638" s="81">
        <v>345</v>
      </c>
      <c r="K638" s="81"/>
      <c r="L638" s="81"/>
      <c r="M638" s="81"/>
      <c r="N638" s="21"/>
    </row>
    <row r="639" spans="1:14" s="22" customFormat="1" ht="23.25" customHeight="1">
      <c r="A639" s="233" t="s">
        <v>5</v>
      </c>
      <c r="B639" s="129" t="s">
        <v>183</v>
      </c>
      <c r="C639" s="42" t="s">
        <v>22</v>
      </c>
      <c r="D639" s="23">
        <v>3270</v>
      </c>
      <c r="E639" s="23"/>
      <c r="F639" s="23">
        <f aca="true" t="shared" si="109" ref="F639:L639">F640+F641+F642</f>
        <v>1157</v>
      </c>
      <c r="G639" s="23">
        <f t="shared" si="109"/>
        <v>0</v>
      </c>
      <c r="H639" s="23">
        <f t="shared" si="109"/>
        <v>0</v>
      </c>
      <c r="I639" s="23">
        <f>I640+I641+I642+I643</f>
        <v>3270</v>
      </c>
      <c r="J639" s="23">
        <f t="shared" si="109"/>
        <v>1157</v>
      </c>
      <c r="K639" s="23">
        <f t="shared" si="109"/>
        <v>0</v>
      </c>
      <c r="L639" s="23">
        <f t="shared" si="109"/>
        <v>0</v>
      </c>
      <c r="M639" s="21"/>
      <c r="N639" s="21"/>
    </row>
    <row r="640" spans="1:14" s="22" customFormat="1" ht="66.75" customHeight="1">
      <c r="A640" s="234"/>
      <c r="B640" s="130"/>
      <c r="C640" s="42">
        <v>2013</v>
      </c>
      <c r="D640" s="23">
        <v>710</v>
      </c>
      <c r="E640" s="23"/>
      <c r="F640" s="23">
        <v>223</v>
      </c>
      <c r="G640" s="23">
        <v>0</v>
      </c>
      <c r="H640" s="23">
        <v>0</v>
      </c>
      <c r="I640" s="23">
        <v>710</v>
      </c>
      <c r="J640" s="23">
        <v>223</v>
      </c>
      <c r="K640" s="23">
        <v>0</v>
      </c>
      <c r="L640" s="23">
        <v>0</v>
      </c>
      <c r="M640" s="21" t="s">
        <v>277</v>
      </c>
      <c r="N640" s="21"/>
    </row>
    <row r="641" spans="1:14" s="22" customFormat="1" ht="33.75" customHeight="1">
      <c r="A641" s="234"/>
      <c r="B641" s="130"/>
      <c r="C641" s="42">
        <v>2014</v>
      </c>
      <c r="D641" s="23">
        <v>760</v>
      </c>
      <c r="E641" s="23">
        <v>760</v>
      </c>
      <c r="F641" s="23">
        <v>760</v>
      </c>
      <c r="G641" s="23">
        <v>0</v>
      </c>
      <c r="H641" s="23">
        <v>0</v>
      </c>
      <c r="I641" s="23">
        <v>760</v>
      </c>
      <c r="J641" s="23">
        <v>760</v>
      </c>
      <c r="K641" s="23">
        <v>0</v>
      </c>
      <c r="L641" s="23">
        <v>0</v>
      </c>
      <c r="M641" s="21" t="s">
        <v>248</v>
      </c>
      <c r="N641" s="21"/>
    </row>
    <row r="642" spans="1:14" s="22" customFormat="1" ht="84" customHeight="1">
      <c r="A642" s="234"/>
      <c r="B642" s="130"/>
      <c r="C642" s="20">
        <v>2015</v>
      </c>
      <c r="D642" s="23">
        <v>820</v>
      </c>
      <c r="E642" s="23"/>
      <c r="F642" s="23">
        <v>174</v>
      </c>
      <c r="G642" s="23">
        <v>0</v>
      </c>
      <c r="H642" s="23">
        <v>0</v>
      </c>
      <c r="I642" s="23">
        <v>820</v>
      </c>
      <c r="J642" s="23">
        <v>174</v>
      </c>
      <c r="K642" s="23">
        <v>0</v>
      </c>
      <c r="L642" s="23">
        <v>0</v>
      </c>
      <c r="M642" s="30" t="s">
        <v>298</v>
      </c>
      <c r="N642" s="21"/>
    </row>
    <row r="643" spans="1:14" s="22" customFormat="1" ht="30.75" customHeight="1">
      <c r="A643" s="235"/>
      <c r="B643" s="131"/>
      <c r="C643" s="70">
        <v>2016</v>
      </c>
      <c r="D643" s="81">
        <v>980</v>
      </c>
      <c r="E643" s="81"/>
      <c r="F643" s="81"/>
      <c r="G643" s="81"/>
      <c r="H643" s="81"/>
      <c r="I643" s="81">
        <v>980</v>
      </c>
      <c r="J643" s="81"/>
      <c r="K643" s="81"/>
      <c r="L643" s="81"/>
      <c r="M643" s="81"/>
      <c r="N643" s="21"/>
    </row>
    <row r="644" spans="1:12" ht="37.5" customHeight="1">
      <c r="A644" s="263" t="s">
        <v>344</v>
      </c>
      <c r="B644" s="263"/>
      <c r="C644" s="263"/>
      <c r="D644" s="264"/>
      <c r="E644" s="264"/>
      <c r="F644" s="264"/>
      <c r="G644" s="264"/>
      <c r="H644" s="264"/>
      <c r="I644" s="264"/>
      <c r="J644" s="264"/>
      <c r="K644" s="264"/>
      <c r="L644" s="264"/>
    </row>
    <row r="646" ht="13.5">
      <c r="B646" s="1" t="s">
        <v>184</v>
      </c>
    </row>
  </sheetData>
  <sheetProtection/>
  <mergeCells count="331">
    <mergeCell ref="A5:M5"/>
    <mergeCell ref="A6:M6"/>
    <mergeCell ref="M28:M31"/>
    <mergeCell ref="M33:M36"/>
    <mergeCell ref="M38:M39"/>
    <mergeCell ref="M86:M87"/>
    <mergeCell ref="A171:A174"/>
    <mergeCell ref="A368:C368"/>
    <mergeCell ref="B385:B389"/>
    <mergeCell ref="A385:A389"/>
    <mergeCell ref="A396:A399"/>
    <mergeCell ref="A352:C352"/>
    <mergeCell ref="B363:B367"/>
    <mergeCell ref="A363:A367"/>
    <mergeCell ref="B369:B373"/>
    <mergeCell ref="A146:A147"/>
    <mergeCell ref="B146:B147"/>
    <mergeCell ref="B93:B95"/>
    <mergeCell ref="A56:A60"/>
    <mergeCell ref="B169:B170"/>
    <mergeCell ref="A162:A165"/>
    <mergeCell ref="A126:A130"/>
    <mergeCell ref="A96:A100"/>
    <mergeCell ref="A88:A92"/>
    <mergeCell ref="M375:M378"/>
    <mergeCell ref="A464:A468"/>
    <mergeCell ref="A416:C416"/>
    <mergeCell ref="B474:B478"/>
    <mergeCell ref="A474:A478"/>
    <mergeCell ref="B459:B463"/>
    <mergeCell ref="A422:A426"/>
    <mergeCell ref="B427:B431"/>
    <mergeCell ref="A384:C384"/>
    <mergeCell ref="A437:C437"/>
    <mergeCell ref="B568:B571"/>
    <mergeCell ref="A568:A571"/>
    <mergeCell ref="B552:B556"/>
    <mergeCell ref="A552:A556"/>
    <mergeCell ref="A563:A567"/>
    <mergeCell ref="B557:B561"/>
    <mergeCell ref="A557:A561"/>
    <mergeCell ref="B535:B539"/>
    <mergeCell ref="A535:A539"/>
    <mergeCell ref="A519:A523"/>
    <mergeCell ref="B541:B545"/>
    <mergeCell ref="A541:A545"/>
    <mergeCell ref="A540:C540"/>
    <mergeCell ref="B504:B508"/>
    <mergeCell ref="A514:A518"/>
    <mergeCell ref="B514:B518"/>
    <mergeCell ref="B530:B534"/>
    <mergeCell ref="A530:A534"/>
    <mergeCell ref="A529:C529"/>
    <mergeCell ref="A644:L644"/>
    <mergeCell ref="A3:L3"/>
    <mergeCell ref="A175:A178"/>
    <mergeCell ref="B443:B447"/>
    <mergeCell ref="A443:A447"/>
    <mergeCell ref="B524:B528"/>
    <mergeCell ref="A524:A528"/>
    <mergeCell ref="B519:B523"/>
    <mergeCell ref="A613:A617"/>
    <mergeCell ref="B623:B627"/>
    <mergeCell ref="B499:B503"/>
    <mergeCell ref="A499:A503"/>
    <mergeCell ref="B607:B611"/>
    <mergeCell ref="A504:A508"/>
    <mergeCell ref="A509:A513"/>
    <mergeCell ref="B509:B513"/>
    <mergeCell ref="B597:B601"/>
    <mergeCell ref="A587:A591"/>
    <mergeCell ref="A577:A581"/>
    <mergeCell ref="B577:B581"/>
    <mergeCell ref="A618:A622"/>
    <mergeCell ref="A612:C612"/>
    <mergeCell ref="B613:B617"/>
    <mergeCell ref="B582:B586"/>
    <mergeCell ref="B592:B596"/>
    <mergeCell ref="A592:A596"/>
    <mergeCell ref="A582:A586"/>
    <mergeCell ref="B587:B591"/>
    <mergeCell ref="A602:A606"/>
    <mergeCell ref="A607:A611"/>
    <mergeCell ref="B639:B643"/>
    <mergeCell ref="A639:A643"/>
    <mergeCell ref="B634:B638"/>
    <mergeCell ref="A623:A627"/>
    <mergeCell ref="B629:B633"/>
    <mergeCell ref="A629:A633"/>
    <mergeCell ref="A628:C628"/>
    <mergeCell ref="B618:B622"/>
    <mergeCell ref="B546:B550"/>
    <mergeCell ref="A546:A550"/>
    <mergeCell ref="A634:A638"/>
    <mergeCell ref="A551:C551"/>
    <mergeCell ref="B572:B576"/>
    <mergeCell ref="A572:A576"/>
    <mergeCell ref="B563:B567"/>
    <mergeCell ref="A562:C562"/>
    <mergeCell ref="A597:A601"/>
    <mergeCell ref="B602:B606"/>
    <mergeCell ref="B374:B378"/>
    <mergeCell ref="B417:B421"/>
    <mergeCell ref="A417:A421"/>
    <mergeCell ref="B422:B426"/>
    <mergeCell ref="B432:B436"/>
    <mergeCell ref="A432:A436"/>
    <mergeCell ref="A390:C390"/>
    <mergeCell ref="A400:C400"/>
    <mergeCell ref="A427:A431"/>
    <mergeCell ref="A406:A410"/>
    <mergeCell ref="B406:B410"/>
    <mergeCell ref="B411:B415"/>
    <mergeCell ref="A411:A415"/>
    <mergeCell ref="B401:B405"/>
    <mergeCell ref="A401:A405"/>
    <mergeCell ref="B379:B383"/>
    <mergeCell ref="A379:A383"/>
    <mergeCell ref="B396:B399"/>
    <mergeCell ref="B353:B357"/>
    <mergeCell ref="A353:A357"/>
    <mergeCell ref="B358:B362"/>
    <mergeCell ref="A358:A362"/>
    <mergeCell ref="A369:A373"/>
    <mergeCell ref="A374:A378"/>
    <mergeCell ref="A391:B395"/>
    <mergeCell ref="B342:B346"/>
    <mergeCell ref="A342:A346"/>
    <mergeCell ref="B347:B351"/>
    <mergeCell ref="A347:A351"/>
    <mergeCell ref="B332:B336"/>
    <mergeCell ref="A332:A336"/>
    <mergeCell ref="B337:B341"/>
    <mergeCell ref="A337:A341"/>
    <mergeCell ref="B327:B331"/>
    <mergeCell ref="A327:A331"/>
    <mergeCell ref="A285:C285"/>
    <mergeCell ref="A316:C316"/>
    <mergeCell ref="A317:A321"/>
    <mergeCell ref="B322:B326"/>
    <mergeCell ref="A322:A326"/>
    <mergeCell ref="A301:A305"/>
    <mergeCell ref="B317:B321"/>
    <mergeCell ref="B311:B315"/>
    <mergeCell ref="A306:A310"/>
    <mergeCell ref="A280:A284"/>
    <mergeCell ref="B273:B276"/>
    <mergeCell ref="B268:B272"/>
    <mergeCell ref="B296:B300"/>
    <mergeCell ref="A277:A279"/>
    <mergeCell ref="B277:B279"/>
    <mergeCell ref="A296:A300"/>
    <mergeCell ref="B280:B284"/>
    <mergeCell ref="B197:B201"/>
    <mergeCell ref="A197:A201"/>
    <mergeCell ref="B223:B227"/>
    <mergeCell ref="B306:B310"/>
    <mergeCell ref="B301:B305"/>
    <mergeCell ref="B291:B295"/>
    <mergeCell ref="A237:C237"/>
    <mergeCell ref="A291:A295"/>
    <mergeCell ref="A273:A276"/>
    <mergeCell ref="A166:A168"/>
    <mergeCell ref="A148:A149"/>
    <mergeCell ref="B148:B149"/>
    <mergeCell ref="A183:A184"/>
    <mergeCell ref="B183:B184"/>
    <mergeCell ref="A232:A236"/>
    <mergeCell ref="B193:B196"/>
    <mergeCell ref="A169:A170"/>
    <mergeCell ref="B232:B236"/>
    <mergeCell ref="B171:B174"/>
    <mergeCell ref="B126:B130"/>
    <mergeCell ref="B150:B153"/>
    <mergeCell ref="A150:A153"/>
    <mergeCell ref="B141:B145"/>
    <mergeCell ref="A141:A145"/>
    <mergeCell ref="B175:B178"/>
    <mergeCell ref="B131:B135"/>
    <mergeCell ref="A131:A135"/>
    <mergeCell ref="B166:B168"/>
    <mergeCell ref="B162:B165"/>
    <mergeCell ref="J68:J70"/>
    <mergeCell ref="A83:A87"/>
    <mergeCell ref="B83:B87"/>
    <mergeCell ref="B136:B140"/>
    <mergeCell ref="A136:A140"/>
    <mergeCell ref="A120:C120"/>
    <mergeCell ref="B121:B125"/>
    <mergeCell ref="A121:A125"/>
    <mergeCell ref="B116:B119"/>
    <mergeCell ref="A116:A119"/>
    <mergeCell ref="B106:B110"/>
    <mergeCell ref="A93:A95"/>
    <mergeCell ref="A61:A65"/>
    <mergeCell ref="B78:B82"/>
    <mergeCell ref="B66:B72"/>
    <mergeCell ref="B101:B105"/>
    <mergeCell ref="A101:A105"/>
    <mergeCell ref="A106:A110"/>
    <mergeCell ref="A78:A82"/>
    <mergeCell ref="B32:B36"/>
    <mergeCell ref="B88:B92"/>
    <mergeCell ref="B56:B60"/>
    <mergeCell ref="B61:B65"/>
    <mergeCell ref="B96:B100"/>
    <mergeCell ref="B40:B41"/>
    <mergeCell ref="B51:B55"/>
    <mergeCell ref="A51:A55"/>
    <mergeCell ref="B47:B50"/>
    <mergeCell ref="A47:A50"/>
    <mergeCell ref="A37:A39"/>
    <mergeCell ref="B37:B39"/>
    <mergeCell ref="A40:A41"/>
    <mergeCell ref="M8:M10"/>
    <mergeCell ref="B11:B15"/>
    <mergeCell ref="B16:C16"/>
    <mergeCell ref="B27:B31"/>
    <mergeCell ref="B22:B26"/>
    <mergeCell ref="A1:B1"/>
    <mergeCell ref="A2:L2"/>
    <mergeCell ref="A8:A10"/>
    <mergeCell ref="B8:B10"/>
    <mergeCell ref="C8:C10"/>
    <mergeCell ref="D8:L8"/>
    <mergeCell ref="D9:F9"/>
    <mergeCell ref="G9:H9"/>
    <mergeCell ref="I9:J9"/>
    <mergeCell ref="K9:L9"/>
    <mergeCell ref="A11:A15"/>
    <mergeCell ref="B17:B21"/>
    <mergeCell ref="A17:A21"/>
    <mergeCell ref="A32:A36"/>
    <mergeCell ref="B42:B46"/>
    <mergeCell ref="A42:A46"/>
    <mergeCell ref="A22:A26"/>
    <mergeCell ref="A27:A31"/>
    <mergeCell ref="H68:H70"/>
    <mergeCell ref="I68:I70"/>
    <mergeCell ref="A66:A72"/>
    <mergeCell ref="B73:B77"/>
    <mergeCell ref="A73:A77"/>
    <mergeCell ref="G68:G70"/>
    <mergeCell ref="D68:D70"/>
    <mergeCell ref="F68:F70"/>
    <mergeCell ref="C68:C70"/>
    <mergeCell ref="J206:J207"/>
    <mergeCell ref="G206:G207"/>
    <mergeCell ref="H206:H207"/>
    <mergeCell ref="A193:A196"/>
    <mergeCell ref="B179:B182"/>
    <mergeCell ref="A179:A182"/>
    <mergeCell ref="B185:B188"/>
    <mergeCell ref="A185:A188"/>
    <mergeCell ref="A189:A192"/>
    <mergeCell ref="B189:B192"/>
    <mergeCell ref="F206:F207"/>
    <mergeCell ref="A213:A215"/>
    <mergeCell ref="B213:B215"/>
    <mergeCell ref="B111:B115"/>
    <mergeCell ref="A111:A115"/>
    <mergeCell ref="I206:I207"/>
    <mergeCell ref="B158:B161"/>
    <mergeCell ref="A158:A161"/>
    <mergeCell ref="B154:B157"/>
    <mergeCell ref="A154:A157"/>
    <mergeCell ref="B202:B207"/>
    <mergeCell ref="A216:A218"/>
    <mergeCell ref="B219:B222"/>
    <mergeCell ref="A202:A207"/>
    <mergeCell ref="C206:C207"/>
    <mergeCell ref="D206:D207"/>
    <mergeCell ref="A219:A222"/>
    <mergeCell ref="A208:A212"/>
    <mergeCell ref="A311:A315"/>
    <mergeCell ref="A268:A272"/>
    <mergeCell ref="B253:B257"/>
    <mergeCell ref="B216:B218"/>
    <mergeCell ref="A253:A257"/>
    <mergeCell ref="A223:A227"/>
    <mergeCell ref="A263:A267"/>
    <mergeCell ref="B286:B290"/>
    <mergeCell ref="A286:A290"/>
    <mergeCell ref="B263:B267"/>
    <mergeCell ref="B238:B242"/>
    <mergeCell ref="A238:A242"/>
    <mergeCell ref="B243:B247"/>
    <mergeCell ref="B258:B262"/>
    <mergeCell ref="A248:A252"/>
    <mergeCell ref="A243:A247"/>
    <mergeCell ref="A258:A262"/>
    <mergeCell ref="M68:M70"/>
    <mergeCell ref="M142:M143"/>
    <mergeCell ref="M159:M160"/>
    <mergeCell ref="A228:A231"/>
    <mergeCell ref="B248:B252"/>
    <mergeCell ref="K68:K70"/>
    <mergeCell ref="L68:L70"/>
    <mergeCell ref="K206:K207"/>
    <mergeCell ref="L206:L207"/>
    <mergeCell ref="M455:M458"/>
    <mergeCell ref="B449:B453"/>
    <mergeCell ref="B469:B473"/>
    <mergeCell ref="A479:A482"/>
    <mergeCell ref="B454:B458"/>
    <mergeCell ref="A454:A458"/>
    <mergeCell ref="B438:B442"/>
    <mergeCell ref="B208:B212"/>
    <mergeCell ref="A448:C448"/>
    <mergeCell ref="B488:B492"/>
    <mergeCell ref="A498:C498"/>
    <mergeCell ref="B464:B468"/>
    <mergeCell ref="B479:B482"/>
    <mergeCell ref="A459:A463"/>
    <mergeCell ref="B228:B231"/>
    <mergeCell ref="A438:A442"/>
    <mergeCell ref="A493:A497"/>
    <mergeCell ref="B493:B497"/>
    <mergeCell ref="A469:A473"/>
    <mergeCell ref="A483:A487"/>
    <mergeCell ref="A488:A492"/>
    <mergeCell ref="A449:A453"/>
    <mergeCell ref="B483:B487"/>
    <mergeCell ref="M107:M110"/>
    <mergeCell ref="M102:M105"/>
    <mergeCell ref="M97:M100"/>
    <mergeCell ref="M112:M115"/>
    <mergeCell ref="M117:M119"/>
    <mergeCell ref="M206:M207"/>
    <mergeCell ref="M183:M184"/>
    <mergeCell ref="M199:M20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</dc:creator>
  <cp:keywords/>
  <dc:description/>
  <cp:lastModifiedBy>Душина Наталья</cp:lastModifiedBy>
  <cp:lastPrinted>2017-02-17T06:02:09Z</cp:lastPrinted>
  <dcterms:created xsi:type="dcterms:W3CDTF">2014-03-25T12:16:53Z</dcterms:created>
  <dcterms:modified xsi:type="dcterms:W3CDTF">2017-02-17T07:06:39Z</dcterms:modified>
  <cp:category/>
  <cp:version/>
  <cp:contentType/>
  <cp:contentStatus/>
</cp:coreProperties>
</file>